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46" activeTab="1"/>
  </bookViews>
  <sheets>
    <sheet name="2022-2025子项目表" sheetId="18" r:id="rId1"/>
    <sheet name="2022年" sheetId="19" r:id="rId2"/>
    <sheet name="2023年" sheetId="20" r:id="rId3"/>
    <sheet name="2024年" sheetId="21" r:id="rId4"/>
    <sheet name="2025年" sheetId="22" r:id="rId5"/>
  </sheets>
  <definedNames>
    <definedName name="_xlnm._FilterDatabase" localSheetId="0" hidden="1">'2022-2025子项目表'!$A$1:$R$300</definedName>
    <definedName name="_xlnm._FilterDatabase" localSheetId="1" hidden="1">'2022年'!$A$1:$R$158</definedName>
    <definedName name="_xlnm.Print_Titles" localSheetId="0">'2022-2025子项目表'!$2:$3</definedName>
    <definedName name="_xlnm._FilterDatabase" localSheetId="2" hidden="1">'2023年'!$A$1:$R$148</definedName>
    <definedName name="_xlnm._FilterDatabase" localSheetId="3" hidden="1">'2024年'!$A$1:$R$151</definedName>
    <definedName name="_xlnm._FilterDatabase" localSheetId="4" hidden="1">'2025年'!$A$1:$R$155</definedName>
  </definedNames>
  <calcPr calcId="144525"/>
</workbook>
</file>

<file path=xl/sharedStrings.xml><?xml version="1.0" encoding="utf-8"?>
<sst xmlns="http://schemas.openxmlformats.org/spreadsheetml/2006/main" count="5734" uniqueCount="550">
  <si>
    <t>巍山县重点帮扶县巩固拓展脱贫攻坚成果同县乡村振兴有效衔接实施方案（2022-2025）项目计划（子项目表）</t>
  </si>
  <si>
    <t>项目类别及名称</t>
  </si>
  <si>
    <t>项目个数</t>
  </si>
  <si>
    <t>建设性质</t>
  </si>
  <si>
    <t>建设规模</t>
  </si>
  <si>
    <t>主要建设内容</t>
  </si>
  <si>
    <t>建设地点</t>
  </si>
  <si>
    <t>建设年度</t>
  </si>
  <si>
    <t>项目预算投资（万元）</t>
  </si>
  <si>
    <t>牵头单位</t>
  </si>
  <si>
    <r>
      <rPr>
        <b/>
        <sz val="8"/>
        <rFont val="宋体"/>
        <charset val="134"/>
      </rPr>
      <t>形成集体资产</t>
    </r>
    <r>
      <rPr>
        <sz val="8"/>
        <rFont val="宋体"/>
        <charset val="134"/>
      </rPr>
      <t>（经、公、国）</t>
    </r>
  </si>
  <si>
    <t>绩效目标</t>
  </si>
  <si>
    <t>备注</t>
  </si>
  <si>
    <t>单位</t>
  </si>
  <si>
    <t>数量</t>
  </si>
  <si>
    <t>小  计</t>
  </si>
  <si>
    <t>1.财政衔接资金</t>
  </si>
  <si>
    <t>2.涉农整合资金</t>
  </si>
  <si>
    <t>3.行业部门资金</t>
  </si>
  <si>
    <t>4.帮扶资金</t>
  </si>
  <si>
    <t>5.业主投资</t>
  </si>
  <si>
    <t>合  计</t>
  </si>
  <si>
    <t>——</t>
  </si>
  <si>
    <t>一、特色产业发展工程</t>
  </si>
  <si>
    <t>（一）生产基地项目</t>
  </si>
  <si>
    <t>1.特色种植基地</t>
  </si>
  <si>
    <t>新建</t>
  </si>
  <si>
    <t>万亩</t>
  </si>
  <si>
    <t>龙头企业、农民专业合作社、家庭场等（简称经营主体），种植经济作物、经济县林草局(县林草局)、干果(县林草局)、水果、茶园、花卉、蔬菜、中药材等，包括整地、水电、道路等配套设施</t>
  </si>
  <si>
    <t>县表填乡、乡表填村委会、村表填小组</t>
  </si>
  <si>
    <t>县农业农村局、县林草局、县乡村振兴局和业主等</t>
  </si>
  <si>
    <t>经营性</t>
  </si>
  <si>
    <t>已明确</t>
  </si>
  <si>
    <t>产业中发展村级集体经济</t>
  </si>
  <si>
    <t>巍山县特色蔬菜种植补助项目</t>
  </si>
  <si>
    <t>对特色蔬菜种植、生产资料补助、基地基础设施配套</t>
  </si>
  <si>
    <t>10个村</t>
  </si>
  <si>
    <t>县农业农村局</t>
  </si>
  <si>
    <t>巍山县特色蔬菜种植项目</t>
  </si>
  <si>
    <t>对种植特色蔬菜补助</t>
  </si>
  <si>
    <t>特色蔬菜种植补助项目</t>
  </si>
  <si>
    <t>特色蔬菜种植补助</t>
  </si>
  <si>
    <t>2.特色养殖基地</t>
  </si>
  <si>
    <t>头只羽亩个等</t>
  </si>
  <si>
    <t>经营主体，养殖牛、羊、猪、家禽等，包括场棚、水电、道路、饲草、饲料等配套设施</t>
  </si>
  <si>
    <t>县农业农村局、县乡村振兴局、业主等</t>
  </si>
  <si>
    <t>……</t>
  </si>
  <si>
    <t>“一县一业”肉牛产业发展项目</t>
  </si>
  <si>
    <t>头</t>
  </si>
  <si>
    <t>一是实施肉牛基础母牛扩群400头；二是投入信贷资金0.2亿元，给予首年年化利率2%贴息及每头100元或50元保费补贴；三是对肉牛养殖（场）户连片种植的250亩青贮玉米及购置的5台（套）饲草饲料种植、加工及粉碎机械给予补助；四是选择群众养牛积极性高、基础条件相对好的1个村60户农户，开展牛舍改扩建1800平方米、建设化粪池180立方米、集粪池300立方米以及开展科学养牛技术培训等。</t>
  </si>
  <si>
    <t>农业农村局</t>
  </si>
  <si>
    <t>“粮改饲”推广项目</t>
  </si>
  <si>
    <t>万吨</t>
  </si>
  <si>
    <t>完成全株玉米青贮饲料制作0.2万吨。</t>
  </si>
  <si>
    <t>巍山县肉牛规模化养殖基地建设项目</t>
  </si>
  <si>
    <t>发展全县存栏50头以上标准化规模养殖场、家庭牧场等2个。</t>
  </si>
  <si>
    <t>“一村一品” 肉牛专业村</t>
  </si>
  <si>
    <t>打造1个“一村一品” 肉牛专业村，开展肉牛标准化饲养、形成种养循环模式</t>
  </si>
  <si>
    <t>永利、永胜、永乐、小围埂、永和、永平</t>
  </si>
  <si>
    <t>巍山县生态猪养殖项目</t>
  </si>
  <si>
    <t>建设5个生态猪养殖场</t>
  </si>
  <si>
    <t>红河源、永利、西山、永安、永乐5个村</t>
  </si>
  <si>
    <t>巍山县肉牛养殖基地建设项目</t>
  </si>
  <si>
    <t>围绕“一县一业”建设2个肉牛养殖基地</t>
  </si>
  <si>
    <t>永胜、永乐</t>
  </si>
  <si>
    <t>巍山县肉牛交易信息平台建设项目</t>
  </si>
  <si>
    <t>项</t>
  </si>
  <si>
    <t>肉牛交易信息平台及肉牛数据库建设</t>
  </si>
  <si>
    <t>永瑞村</t>
  </si>
  <si>
    <t>巍山县肉牛良种推广项目</t>
  </si>
  <si>
    <t>积极推广优质肉牛品种。完成以西门塔尔为主推品种的肉牛冻精改良0.8万头、补助产犊0.2万头</t>
  </si>
  <si>
    <t>巍山县“粮改饲”推广项目</t>
  </si>
  <si>
    <t>完成全株玉米青贮饲料制作0.5万吨</t>
  </si>
  <si>
    <t>巍山县优质饲草饲料推广项目</t>
  </si>
  <si>
    <t>种植优质饲草饲料0.05万亩</t>
  </si>
  <si>
    <t>巍山县规模化基地建设项目</t>
  </si>
  <si>
    <t>发展全县存栏50头以上标准化规模养殖场、家庭牧场等1个。</t>
  </si>
  <si>
    <t>巍山县“一村一品” 肉牛专业村建设项目</t>
  </si>
  <si>
    <t>打造3个“一村一品” 肉牛专业村，开展肉牛标准化饲养、形成种养循环模式</t>
  </si>
  <si>
    <t>巍山县一县一业肉牛养殖基地</t>
  </si>
  <si>
    <t>围绕“一县一业”建设肉牛养殖基地10个，养殖肉牛1000头养殖规模标准化牛场包括场棚、水电、道路、饲草、饲料等配套设施</t>
  </si>
  <si>
    <t>公益性</t>
  </si>
  <si>
    <t>巍山县肉牛良种推广</t>
  </si>
  <si>
    <t>完成以西门塔尔为主推品种的肉牛冻精改良0.8万头、补助产犊0.2万头。</t>
  </si>
  <si>
    <t>巍山县“粮改饲”推广</t>
  </si>
  <si>
    <t>完成全株玉米青贮饲料制作0.1万吨。</t>
  </si>
  <si>
    <t>巍山县优质饲草饲料推广</t>
  </si>
  <si>
    <t>种植优质饲草饲料0.05万亩。</t>
  </si>
  <si>
    <t>巍山县规模化基地建设</t>
  </si>
  <si>
    <t>发展全县存栏50头以上标准化规模养殖场、家庭牧场等10个。</t>
  </si>
  <si>
    <t>巍山县“一村一品” 肉牛专业村</t>
  </si>
  <si>
    <t>永胜、永和、永乐</t>
  </si>
  <si>
    <t>巍山县生猪养殖基地建设</t>
  </si>
  <si>
    <t>建设养殖猪4个，包括场棚、水电、饲料等配套设施</t>
  </si>
  <si>
    <t>红河源、永利、西山、永安</t>
  </si>
  <si>
    <t>生态猪养殖场建设项目</t>
  </si>
  <si>
    <t>建设生态猪养殖场6个。新建猪舍1500㎡、新建后备舍300㎡、新建饲料仓库；无害化处理房及相关附属设施等。</t>
  </si>
  <si>
    <t>红河源、永利、西山、永和、永安、永乐</t>
  </si>
  <si>
    <t>扶持壮大村级集体经济项目</t>
  </si>
  <si>
    <t>一是实施肉牛基础母牛扩群1000头；二是投入信贷资金2千万元，给予首年年化利率2%贴息及每头100元或50元保费补贴；三是对肉牛养殖（场）户连片种植的5000亩青贮玉米及购置的10台（套）饲草饲料种植、加工及粉碎机械给予补助；四是选择群众养牛积极性高、基础条件相对好的1个村60户农户，开展牛舍改扩建800平方米、建设化粪池80立方米、集粪池100立方米以及开展科学养牛技术培训等。</t>
  </si>
  <si>
    <t>肉牛良种推广</t>
  </si>
  <si>
    <t>积极推广优质肉牛品种。完成以西门塔尔为主推品种的肉牛冻精改良0.5万头、补助产犊0.1万头。</t>
  </si>
  <si>
    <t>“粮改饲”推广</t>
  </si>
  <si>
    <t>优质饲草饲料推广</t>
  </si>
  <si>
    <t>规模化基地建设</t>
  </si>
  <si>
    <t>发展全镇存栏50头以上标准化规模养殖场、家庭牧场等2个。</t>
  </si>
  <si>
    <t>红河源、永安</t>
  </si>
  <si>
    <t>打造8个“一村一品” 肉牛专业村，开展肉牛标准化饲养、形成种养循环模式</t>
  </si>
  <si>
    <t>3.水产养殖基地</t>
  </si>
  <si>
    <t>亩</t>
  </si>
  <si>
    <t>经营主体，养殖鱼、虾等，包括池塘、水电、道路等配套设施</t>
  </si>
  <si>
    <t>县农业农村局、县乡村振兴局和业主等</t>
  </si>
  <si>
    <t>4.林草产业基地</t>
  </si>
  <si>
    <t>经营主体，种植经济林木、依法依规进行林下产业发展</t>
  </si>
  <si>
    <t>县林草局、县乡村振兴局和业主等</t>
  </si>
  <si>
    <t>巍山县核桃提质增效示范基地建设项目</t>
  </si>
  <si>
    <t>实施核桃提质增效示范点建设对基地开展核桃树的修剪、疏伐过密核桃树、施肥、病虫害防治，安装太阳能杀虫灯，挖蓄水池，修建简易生产道路。</t>
  </si>
  <si>
    <t>县林草局</t>
  </si>
  <si>
    <t>巍山县核桃抚育提质增效示范工程项目</t>
  </si>
  <si>
    <t>实施核桃提质增效示范点建设，安装太阳能杀虫灯，挖蓄水池，修建简易生产道路。</t>
  </si>
  <si>
    <t>5.休闲农业和乡村旅游基地</t>
  </si>
  <si>
    <t>个</t>
  </si>
  <si>
    <t>经营主体，发展休闲观光农业、乡村特色旅游、红色文化旅游等，包括整地、水电、道路等配套设施</t>
  </si>
  <si>
    <t>县农业农村局、县文旅局、县乡村振兴局和业主等</t>
  </si>
  <si>
    <t>6.光伏电站建设</t>
  </si>
  <si>
    <t>7.帮扶车间和特色手工业作坊建设</t>
  </si>
  <si>
    <t>8.其他产业基地建设</t>
  </si>
  <si>
    <t>（二）加工物流项目</t>
  </si>
  <si>
    <t>1.农产品仓储保鲜冷链建设</t>
  </si>
  <si>
    <t>农产品仓储保鲜冷链</t>
  </si>
  <si>
    <t>2.产地初加工和精深加工、副产物综合利用</t>
  </si>
  <si>
    <t>M2、座、项</t>
  </si>
  <si>
    <t>经营主体，建设农产品产地初加工厂、精深加工厂、副产物综合利用设施等，包括配套设施</t>
  </si>
  <si>
    <t>县农业农村局、县工科局、县乡村振兴局和业主</t>
  </si>
  <si>
    <t>未设置</t>
  </si>
  <si>
    <t>3.农产品市场建设和农村物流</t>
  </si>
  <si>
    <t>经营主体，建设农产品交易市场、物流设施等，包括配套设施</t>
  </si>
  <si>
    <t>县农业农村局、县商务局、县乡村振兴局和业主</t>
  </si>
  <si>
    <t>乡村农贸市场提升改造项目</t>
  </si>
  <si>
    <t>改建</t>
  </si>
  <si>
    <t>乡村农贸市场提升改造2个</t>
  </si>
  <si>
    <t>永瑞、永和</t>
  </si>
  <si>
    <t>县商务局</t>
  </si>
  <si>
    <t>永建镇永胜村西山街场改造提升项目</t>
  </si>
  <si>
    <t>对西山街场原有铺面进行改造提升，街厂道路进行道路硬化。</t>
  </si>
  <si>
    <t>永胜</t>
  </si>
  <si>
    <t>县委组织部</t>
  </si>
  <si>
    <t>发展村级集体经济</t>
  </si>
  <si>
    <t>扩建</t>
  </si>
  <si>
    <t>4.农产品品牌打造和展销平台</t>
  </si>
  <si>
    <t>经营主体，新农业产业为主体的一二三产业融合设施建设等，包括配套设施</t>
  </si>
  <si>
    <t>巍山县东莲花电商创业园区建设项目</t>
  </si>
  <si>
    <t>打造规范的孵化平台；开展直播带货达人培训及创业孵化措施，辅助创业者成长成才，开通商家网店平台，开展品牌建设、农产品包装设计等，打造农产品供应链。</t>
  </si>
  <si>
    <t>永和</t>
  </si>
  <si>
    <t>打造规范的孵化平台；开展直播带货达人培训及创业孵化措施，辅助创业者成长成才；开通商家网店平台，开展品牌建设、农产品包装设计等，打造农产品供应链。</t>
  </si>
  <si>
    <t>巍山县东莲花电商创业园区打造项目</t>
  </si>
  <si>
    <t>（三）产业基础设施项目</t>
  </si>
  <si>
    <t>1.产业路、资源路、旅游路建设</t>
  </si>
  <si>
    <t>公里</t>
  </si>
  <si>
    <t>2.小型农田水利设施建设</t>
  </si>
  <si>
    <t>件</t>
  </si>
  <si>
    <t>以工代振项目为主，小型农田建设和“五小”水利项目</t>
  </si>
  <si>
    <t>县发改局、县农业农村局、县水务局、县乡村振兴局等</t>
  </si>
  <si>
    <t>巍山县高标准农田建设项目</t>
  </si>
  <si>
    <t>高标准农田建设项目（排灌沟渠,田间机耕路、机耕路硬化、小库塘防渗加固等。）</t>
  </si>
  <si>
    <t>10村</t>
  </si>
  <si>
    <t>高标准农田建设项目0.3万亩（排灌沟渠,田间机耕路、机耕路硬化、小库塘防渗加固等。）</t>
  </si>
  <si>
    <t>3.农业产业园区建设</t>
  </si>
  <si>
    <t>县农业农村局、县乡村振兴局等</t>
  </si>
  <si>
    <t>（四）产业服务支撑项目</t>
  </si>
  <si>
    <t>1.科技服务</t>
  </si>
  <si>
    <t>县工科局</t>
  </si>
  <si>
    <t>2.人才培养</t>
  </si>
  <si>
    <t>人次</t>
  </si>
  <si>
    <t>本土人才培训，建立专家基层科研工作站</t>
  </si>
  <si>
    <t>党总支部书记培训</t>
  </si>
  <si>
    <t>采取专题辅导、案例教学等方式，综合运用讲授式、案例式等多种教学方法，对全县各村（社区）党总支书记、进行培训。</t>
  </si>
  <si>
    <t>乡村教师培训</t>
  </si>
  <si>
    <t>通过多种形式的培训，创造性地解决教育工作中出现的新情况、新问题；有效提高利用各种教育资源开展教育活动的能力，提升乡村教师专业水平。</t>
  </si>
  <si>
    <t>县教体局</t>
  </si>
  <si>
    <t>乡村医生培训</t>
  </si>
  <si>
    <t>以乡村基层卫生人员实际需求为导向，以补短板为目标，以提高基层医疗卫生服务能力和家庭医生团队实用技能为重点，坚持中西医结合、医防融合的原则，举办乡村医生技能提升培训班。</t>
  </si>
  <si>
    <t>县卫健局</t>
  </si>
  <si>
    <t>致富带头人培训</t>
  </si>
  <si>
    <t>对家庭农场经营者、种养大户负责人、农民专业合作社骨干、农业新型经营主体等致富带头人培训，以提升管理能力和致富带头人综合素养,增强致富带头人自身发展动力及带动其他脱贫户能力。</t>
  </si>
  <si>
    <t>党政领导干部培训</t>
  </si>
  <si>
    <t>举办“巍山县学习贯彻党的十九届六中全会精神专题培训班”</t>
  </si>
  <si>
    <t>基层农技人员培训</t>
  </si>
  <si>
    <t>对种植技术、病虫害防治等进行培训</t>
  </si>
  <si>
    <t>乡镇村基层干部培训</t>
  </si>
  <si>
    <t>切实加强基层干部的理论教育、党性教育、专业化能力提升、知识培训和开放意识培养，着力提高基层干部推进乡村振兴、基层治理的实战能力</t>
  </si>
  <si>
    <t>巍山县乡村教师培训项目</t>
  </si>
  <si>
    <t>巍山县本土人才培养项目</t>
  </si>
  <si>
    <t>1.推进沪滇协作人才交流合作。重点围绕特色产业、养老服务、家政服务、旅游服务等行业，加强本土人才培养，分类开展技能培训，提高本土人才综合素质。2.支持建立专家基层科研工作站。</t>
  </si>
  <si>
    <t>巍山县本土人才培养</t>
  </si>
  <si>
    <t>本土人才培训，建立专家基层科研工作站。</t>
  </si>
  <si>
    <t>巍山县“兴巍优秀人才”服务管理</t>
  </si>
  <si>
    <t>“兴巍优秀人才”选树，培养拔尖人才</t>
  </si>
  <si>
    <t>巍山县农村党员素质县教体局培训</t>
  </si>
  <si>
    <t>组织500人次的农村党员素质县教体局提升培训。</t>
  </si>
  <si>
    <t>巍山县村社区“两委”干部培训</t>
  </si>
  <si>
    <t>举办村党组织书记培训。</t>
  </si>
  <si>
    <t>巍山县驻村第一书记和工作队员培训</t>
  </si>
  <si>
    <t>组织驻村第一书记和工作队员开展培训。</t>
  </si>
  <si>
    <t>巍山县乡村教师培训</t>
  </si>
  <si>
    <t>乡村教师培训20人次</t>
  </si>
  <si>
    <t>对家庭农场经营者、种养大户负责人、农民专业合作社骨干、农业新型经营主体等致富带头人，以提升管理能力和致富带头人综合素养,增强致富带头人自身发展动力及带动其他脱贫户能力,提升脱贫攻坚实效性，为巍山县脱贫攻坚巩固提升和乡村振兴提供智力支持和人才支撑。</t>
  </si>
  <si>
    <t>组织党政领导干部培训</t>
  </si>
  <si>
    <t>对种植技术、病虫害防治和等进行培训</t>
  </si>
  <si>
    <t>3.农业社会化服务</t>
  </si>
  <si>
    <t>（五）金融保险配套项目</t>
  </si>
  <si>
    <t>1.小额贷款贴息</t>
  </si>
  <si>
    <t>万元</t>
  </si>
  <si>
    <t>过渡期脱贫人口小额信贷贴息</t>
  </si>
  <si>
    <t>县乡村振兴局</t>
  </si>
  <si>
    <t>巍山县2022年度脱贫人口小额信贷贴息项目</t>
  </si>
  <si>
    <t>小额信贷贴息用于种养殖业扶持</t>
  </si>
  <si>
    <t>农户</t>
  </si>
  <si>
    <t>2023年过渡期脱贫人口小额信贷项目</t>
  </si>
  <si>
    <t>由县农商行、农行、村行承贷小额信贷1.6亿元贴息</t>
  </si>
  <si>
    <t>巍山县过渡期脱贫人口小额贷款贴息</t>
  </si>
  <si>
    <t>实施过渡期脱贫人口小额信贷</t>
  </si>
  <si>
    <t>2025年过渡期脱贫人口小额信贷项目</t>
  </si>
  <si>
    <t>2.新型经营主体贷款贴息</t>
  </si>
  <si>
    <t>巍山县推进乡村振兴发展核桃产业项目金融保险配套</t>
  </si>
  <si>
    <r>
      <rPr>
        <sz val="8"/>
        <rFont val="方正仿宋_GBK"/>
        <charset val="134"/>
      </rPr>
      <t>经营主体经营性贷款</t>
    </r>
    <r>
      <rPr>
        <sz val="8"/>
        <rFont val="Times New Roman"/>
        <charset val="134"/>
      </rPr>
      <t>10000</t>
    </r>
    <r>
      <rPr>
        <sz val="8"/>
        <rFont val="方正仿宋_GBK"/>
        <charset val="134"/>
      </rPr>
      <t>万元，收储核桃果42860吨，给予贷款贴息</t>
    </r>
    <r>
      <rPr>
        <sz val="8"/>
        <rFont val="Times New Roman"/>
        <charset val="134"/>
      </rPr>
      <t>300</t>
    </r>
    <r>
      <rPr>
        <sz val="8"/>
        <rFont val="方正仿宋_GBK"/>
        <charset val="134"/>
      </rPr>
      <t>元。</t>
    </r>
  </si>
  <si>
    <t>3.特色产业保险保费补助</t>
  </si>
  <si>
    <t>特色产业保险保费</t>
  </si>
  <si>
    <t>巍山县政策性农业保险（种植业）</t>
  </si>
  <si>
    <t>2022年计划实施种植业保险28.5万亩，其中水稻6万亩、玉米19万亩、油菜2万亩、玉米制种1.5万亩。</t>
  </si>
  <si>
    <t>补助到农户，不形成资产。</t>
  </si>
  <si>
    <t>2023年实施种植业保险29万亩，其中水稻6万亩、玉米19.5万亩、油菜2万亩、玉米制种1.5万亩。</t>
  </si>
  <si>
    <t>实施种植业保险29万亩，其中水稻6万亩、玉米19.5万亩、油菜2万亩、玉米制种1.5万亩。</t>
  </si>
  <si>
    <t>2022年计划实施种植业保险29万亩，其中水稻6万亩、玉米19.5万亩、油菜2万亩、玉米制种1.5万亩。</t>
  </si>
  <si>
    <t>4.小额信贷风险补偿金</t>
  </si>
  <si>
    <t>5.防贫保险（基金）</t>
  </si>
  <si>
    <t>6.其他产业金融保障</t>
  </si>
  <si>
    <t>二、稳岗就业创业工程</t>
  </si>
  <si>
    <t>（一）外出务工补助项目</t>
  </si>
  <si>
    <t>1.外出务工交通费补助</t>
  </si>
  <si>
    <t>外出务工县交运局费补助、生产奖补、劳务补助等</t>
  </si>
  <si>
    <t>县人社局</t>
  </si>
  <si>
    <t>巍山县外出务工交通费补助项目</t>
  </si>
  <si>
    <t>对省外务工人员进行一次性交通费补助</t>
  </si>
  <si>
    <t>巍山县省外务工县交运局费补助</t>
  </si>
  <si>
    <t>省外务工3个月以上每人补助1000元</t>
  </si>
  <si>
    <t>2.稳岗就业奖补</t>
  </si>
  <si>
    <t>巍山县扶贫车间稳岗就业奖补项目</t>
  </si>
  <si>
    <t>对经认定的扶贫车间吸纳脱贫劳动力进行一次性奖补</t>
  </si>
  <si>
    <t>户</t>
  </si>
  <si>
    <t>（二）就业培训补助项目</t>
  </si>
  <si>
    <t>1.技能培训补助</t>
  </si>
  <si>
    <t>技能培训、以工代培训、创业培训、创业补助、乡村工匠培训、乡村工匠师培育等</t>
  </si>
  <si>
    <t>县人社局、县乡村振兴局等</t>
  </si>
  <si>
    <t>巍山县劳动技能培训项目</t>
  </si>
  <si>
    <t>对全县农村劳动力开展技能培训</t>
  </si>
  <si>
    <t>对农村劳动力开展技能培训</t>
  </si>
  <si>
    <t>2.以工代训补助</t>
  </si>
  <si>
    <t>（三）创业补助项目</t>
  </si>
  <si>
    <t>1.创业培训补助</t>
  </si>
  <si>
    <t>巍山县一次性创业补助项目</t>
  </si>
  <si>
    <t>对脱贫劳动力创业进行一次性创业补助</t>
  </si>
  <si>
    <t>对脱贫劳动力创业进行一次性补助</t>
  </si>
  <si>
    <t>2.创业增收奖补</t>
  </si>
  <si>
    <t>（四）公益性岗位</t>
  </si>
  <si>
    <t>1.公益性岗位</t>
  </si>
  <si>
    <t>常态化乡村公益性就业岗位</t>
  </si>
  <si>
    <t>县人社局、县林草局等</t>
  </si>
  <si>
    <t>巍山县乡村公益性岗位项目</t>
  </si>
  <si>
    <t>设置常态化乡村公益性就业岗位（含光伏、生态护林员）</t>
  </si>
  <si>
    <t>县人社局、县林草局、县乡村振兴局</t>
  </si>
  <si>
    <t>2.公益性岗位（监测对象）</t>
  </si>
  <si>
    <t>监测对象专属乡村公益性就业岗位</t>
  </si>
  <si>
    <t>巍山县乡村公益性岗位项目（监测对象）</t>
  </si>
  <si>
    <t>设置监测对象乡村公益性就业岗位</t>
  </si>
  <si>
    <t>监测对象从事乡村公益性就业岗位</t>
  </si>
  <si>
    <t>三、易地搬迁后扶工程</t>
  </si>
  <si>
    <t>1.公共服务岗位</t>
  </si>
  <si>
    <t>县发改局、县人社局等</t>
  </si>
  <si>
    <t>2.“一站式”社区综合服务设施建设</t>
  </si>
  <si>
    <t>县发改局</t>
  </si>
  <si>
    <t>3.易地扶贫搬迁贷款债券贴息补助</t>
  </si>
  <si>
    <t>四、乡村基础设施工程</t>
  </si>
  <si>
    <t>（一）村庄规划编制（含编修）项目</t>
  </si>
  <si>
    <t>行政村/个</t>
  </si>
  <si>
    <t>编制和实施《“多规合一”实用性村庄规划》，强化村级集体土地管理、经营、收益和县乡村振兴局项目建设</t>
  </si>
  <si>
    <t>县自然资源局、县乡村振兴局等</t>
  </si>
  <si>
    <t>巍山县行政村村庄规划编制项目</t>
  </si>
  <si>
    <t>编制和《“多规合一”实用性村庄规划》</t>
  </si>
  <si>
    <t>红河源、小围埂、永瑞</t>
  </si>
  <si>
    <t>县自然资源局</t>
  </si>
  <si>
    <t>编制行政村《“多规合一”实用性村庄规划》</t>
  </si>
  <si>
    <t>永利、永胜、西山、永和、永安、永乐、永平</t>
  </si>
  <si>
    <t>（二）农村基础设施项目</t>
  </si>
  <si>
    <t>1.农村道路建设</t>
  </si>
  <si>
    <t>30户以上村小组（自然村）道路硬化，包括小型涵洞、小型桥梁、生命防护工程等。</t>
  </si>
  <si>
    <t>县交运局</t>
  </si>
  <si>
    <t>M2</t>
  </si>
  <si>
    <t>巍山县30户以上村小组（自然村）道路硬化项目</t>
  </si>
  <si>
    <t>30户以上村小组（自然村）道路硬化，包括小型涵洞、生命防护工程等。</t>
  </si>
  <si>
    <t>红河源、西山</t>
  </si>
  <si>
    <t>国有资产</t>
  </si>
  <si>
    <t>30户以上村小组（自然村）道路硬化工程</t>
  </si>
  <si>
    <t>永乐、永安</t>
  </si>
  <si>
    <t>30户以上村小组（自然村）道路硬化等。</t>
  </si>
  <si>
    <t>30户以上村小组（自然村）道路硬化12公里，包括小型涵洞25道、小型桥梁6座、生命防护工程8公里等。</t>
  </si>
  <si>
    <t>县交通运输局</t>
  </si>
  <si>
    <t>2.农村供水保障设施</t>
  </si>
  <si>
    <t>自然村/组</t>
  </si>
  <si>
    <t>巩固农村饮水安全脱贫攻坚成果及补齐短板等项目</t>
  </si>
  <si>
    <t>县水务局、县乡村振兴局等</t>
  </si>
  <si>
    <t>巍山县农村安全饮水巩固提升项目</t>
  </si>
  <si>
    <t>铺设管道，清水池，过滤池建设及进水设备等。</t>
  </si>
  <si>
    <t>西山、永安</t>
  </si>
  <si>
    <t>县水务局</t>
  </si>
  <si>
    <t>巍山县2022年农村饮水安全工程维修养护项目</t>
  </si>
  <si>
    <t>改扩建</t>
  </si>
  <si>
    <t>取水坝头维修改建、输水管道维修更换、清水池维修重建、净化消毒设施设备、抽水机电设备维修养护等。</t>
  </si>
  <si>
    <t>巍山县2022年小型水库维修养护项目</t>
  </si>
  <si>
    <t>水库建筑工程、机电设备、金属结构维修养护、水库大坝安全鉴定等。</t>
  </si>
  <si>
    <t>巍山县水资源管护项目</t>
  </si>
  <si>
    <t>新建、改建</t>
  </si>
  <si>
    <t>对五茂林水库实施水库在线监测设备修复</t>
  </si>
  <si>
    <t>永乐</t>
  </si>
  <si>
    <t>巍山县公益性节水设施改造及宣传项目</t>
  </si>
  <si>
    <t>主要内容包括：制作宣传资料、节水小视频制作、公益性节水设备改造</t>
  </si>
  <si>
    <t>巍山县2022年度山洪灾害非工程措施设施维修养护项目</t>
  </si>
  <si>
    <t>山洪灾害预警设备购置升级维护，防汛抗旱应急预案修订、组织山洪灾害防治（防汛）应急演练。</t>
  </si>
  <si>
    <t>巍山县2022年度山洪灾害非工程项目</t>
  </si>
  <si>
    <t>建设高标准农田0.1万亩</t>
  </si>
  <si>
    <t>云南省2022年国家水土保持重点工程巍山县锁水阁小流域治理项目</t>
  </si>
  <si>
    <t>锁水阁小流域治理，治理面积为11.92平方公里，治理程度100%。</t>
  </si>
  <si>
    <t>永安村</t>
  </si>
  <si>
    <t>巍山县大仓水厂引水应急处理五茂林水库调水工程项目</t>
  </si>
  <si>
    <t>从五茂林水库涵洞出口处将水引至锁水阁水库渡槽出口，通过泵站加压并接入大仓水厂引水管。</t>
  </si>
  <si>
    <t>安装净水设施、管道铺设、新建过滤池、蓄水池</t>
  </si>
  <si>
    <t>水务局</t>
  </si>
  <si>
    <t>巍山县2023年农村饮水安全工程维修养护项目</t>
  </si>
  <si>
    <t>取水坝头维修改建、输水管道维修更换、清水池维修重建、净化消毒设施设备、抽水机电设备维修养护等</t>
  </si>
  <si>
    <t>巍山县2023年小型水库维修养护项目</t>
  </si>
  <si>
    <t>水库建筑工程、机电设备、金属结构维修养护、水库大坝安全鉴定等</t>
  </si>
  <si>
    <t>对五茂林水库实施水库在线监测设备升级改造</t>
  </si>
  <si>
    <t>永乐村</t>
  </si>
  <si>
    <t>主要内容包括：制作宣传资料、节水小视频制作、公益性节水设备推广使用及改造</t>
  </si>
  <si>
    <t>巍山县2023年度山洪灾害非工程措施设施维修养护项目</t>
  </si>
  <si>
    <t>铺设管道、净水设备等项目建设</t>
  </si>
  <si>
    <t>县水务局、县乡村振兴局</t>
  </si>
  <si>
    <t>巍山县农村饮水安全工程维修养护项目</t>
  </si>
  <si>
    <t>巍山县小型水库维修养护项目</t>
  </si>
  <si>
    <t>巍山县山洪灾害非工程措施设施维修养护项目</t>
  </si>
  <si>
    <t>山洪灾害非工程措施设施维修养护项目</t>
  </si>
  <si>
    <t>巍山县2025年农村饮水安全工程维修养护项目</t>
  </si>
  <si>
    <t>巍山县2025年小型水库维修养护项目</t>
  </si>
  <si>
    <t>巍山县2025年度山洪灾害非工程措施设施维修养护项目</t>
  </si>
  <si>
    <t>自动雨量站巡检维护10站，自动设备10套，山洪预警广播站简易机柜配置 10项，简易雨量站恢复10站，县级防汛抗旱应急预案修订1项、山洪灾害防治（防汛）应急演练。</t>
  </si>
  <si>
    <t>巍山县2025年度山洪灾害非工程项目</t>
  </si>
  <si>
    <t>建设高标准农田0.2万亩</t>
  </si>
  <si>
    <t>巍山县西洱河水资源综合利用工程</t>
  </si>
  <si>
    <t>工程主要由西洱河引水隧洞、后庄河水库、西河水库、库区连通隧洞和输水工程组成。工程设计年供水量3539.1万立方米，其中：城镇生活供水533.5万立方米，工业供水1522.5万立方米，农业灌溉供水1483.1万立方米。西洱河引水隧洞工程引水埋管段全长2626米，引水隧洞全长9874.5米，西河水库工程总库容2618.9万立方米，后庄河水库工程总库容1664.7万立方米，库区连通隧洞和输水工程：连通隧洞全长约2750米，西山干渠水平全长36.9公里。</t>
  </si>
  <si>
    <t>永建镇</t>
  </si>
  <si>
    <t>3.农村电网建设</t>
  </si>
  <si>
    <t>4.农村网络建设</t>
  </si>
  <si>
    <t>信息通信基础设施建设、数字化、智能化建设等。</t>
  </si>
  <si>
    <t>巍山县普通宽带及千兆宽带建设项目</t>
  </si>
  <si>
    <t>建设普通宽带及千兆宽带，建设端口数8000个。</t>
  </si>
  <si>
    <t>巍山县4G基站补盲及覆盖建设项目</t>
  </si>
  <si>
    <t>10个4G基站补盲及覆盖建设</t>
  </si>
  <si>
    <t>巍山县5G基站覆盖新建项目</t>
  </si>
  <si>
    <t>新建5G基站6个。</t>
  </si>
  <si>
    <t>永胜、永利永和、小围埂、永平、永瑞</t>
  </si>
  <si>
    <t>建设普通宽带及千兆宽带（端口数8000个）</t>
  </si>
  <si>
    <t>10个4G基站补盲及覆盖</t>
  </si>
  <si>
    <t>新建5G基站10个</t>
  </si>
  <si>
    <t>巍山县普通宽带及千兆宽带端口建设项目</t>
  </si>
  <si>
    <t>普通宽带及千兆宽带8000个端口建设项目</t>
  </si>
  <si>
    <t>4G基站补盲及覆盖新建10座建设项目</t>
  </si>
  <si>
    <t>巍山县5G基站覆盖建设项目</t>
  </si>
  <si>
    <t>5G基站覆盖新建10座建设项目</t>
  </si>
  <si>
    <t>普通宽带及千兆宽带（端口数8000个），建设项目</t>
  </si>
  <si>
    <t>巍山县4G基站补盲及覆盖项目</t>
  </si>
  <si>
    <t>4G基站补盲及覆盖10行政村</t>
  </si>
  <si>
    <t>新建5G基站覆盖10行政村</t>
  </si>
  <si>
    <t>5.农村清洁能源设施建设</t>
  </si>
  <si>
    <t>6.农业农村基础设施中长期贷款贴息</t>
  </si>
  <si>
    <t>7.其他</t>
  </si>
  <si>
    <t>国有林场巩固提升</t>
  </si>
  <si>
    <t>巍山县国有林场巩固提升林区道路硬化项目（林区道路硬化）</t>
  </si>
  <si>
    <t>硬化林区道路10公里（瓦房哨10公里），路面宽均4米，厚0.2米，规格C30砼，及附属设施建设。</t>
  </si>
  <si>
    <t>永建镇、庙街镇、南诏镇</t>
  </si>
  <si>
    <t>五、人居环境整治项目</t>
  </si>
  <si>
    <t>1.农村卫生厕所改造</t>
  </si>
  <si>
    <t>所/户</t>
  </si>
  <si>
    <t>巍山县无害化卫生户厕建设项目</t>
  </si>
  <si>
    <t>蹲坑位及配套冲水设施</t>
  </si>
  <si>
    <t>巍山县无害化卫生公厕建设项目</t>
  </si>
  <si>
    <t>所</t>
  </si>
  <si>
    <t>4至7蹲位公共厕所及附属设施</t>
  </si>
  <si>
    <t>永胜、永和、永乐、小围埂、永平、永安</t>
  </si>
  <si>
    <t>4至7蹲位公共厕所及相关附属设施</t>
  </si>
  <si>
    <t>红河源、永利、西山、永乐、永安、永瑞</t>
  </si>
  <si>
    <t>巍山县农村无害化卫生户厕</t>
  </si>
  <si>
    <t>建设蹲坑、冲水等附属设施</t>
  </si>
  <si>
    <t>巍山县农村无害化卫生公厕</t>
  </si>
  <si>
    <t>建设4至7蹲坑、冲水及附属设施</t>
  </si>
  <si>
    <t>农村卫生户厕无害化改造</t>
  </si>
  <si>
    <t>建设无害化卫生户厕，新建蹲坑，建设冲水设施</t>
  </si>
  <si>
    <t>农村卫生公厕无害化改造</t>
  </si>
  <si>
    <t>无害化卫生公厕，建设4至7蹲位公共厕所及冲水设施</t>
  </si>
  <si>
    <t>红河源、永利、永胜、永和、永乐、永平</t>
  </si>
  <si>
    <t>2.农村生活污水治理</t>
  </si>
  <si>
    <t>村</t>
  </si>
  <si>
    <t>依据农村人居环境整治提升五年行动，按行业部门要求，采用人工湿地、土壤渗滤、资源化利等治理</t>
  </si>
  <si>
    <t>县生态环境局</t>
  </si>
  <si>
    <t>巍山县锁水阁水库水源地保护区农村生活污水收集处理工程</t>
  </si>
  <si>
    <t>在永建镇锁水阁水库水源地保护区6个自然村建设农村生活污水收集处理设施。</t>
  </si>
  <si>
    <t>巍山县农村生活污水治理项目</t>
  </si>
  <si>
    <t>逐年推进农村生活污水治理，建设污水收集处理设施，提高农村生活污水治理率和处理率</t>
  </si>
  <si>
    <t>3.农村生活垃圾治理</t>
  </si>
  <si>
    <t>依据农村人居环境整治提升五年行动和村收集、乡运输的做法，可设置垃圾箱、池等。</t>
  </si>
  <si>
    <t>4.村容村貌提升</t>
  </si>
  <si>
    <t>面上实施村庄清洁行动，示范村采取以工代赈等多种方式，也可自购砂石、红砖、水泥等，开展村内道路、沟塘、死角、边坡、土墙、危险建筑物加固和拆除等治理，进行植树、种果、装路灯、议事亭、制作文明县教体局墙和保护古树、古建筑、历史民族文化、庭院经济、微菜园等建设</t>
  </si>
  <si>
    <t>巍山县农村人居环境提升项目—永建镇永安村委会畜禽、厕所粪污治理和资源化利用项目</t>
  </si>
  <si>
    <t>配套完善凹家营、墨家营、大村畜禽粪污治理和资源化利用设施设备，计划建设排污管道5500米，建设氧化池7座，以及粪污治理和资源化利用的其它附属设施。</t>
  </si>
  <si>
    <t>巍山县自然村美丽村庄项目</t>
  </si>
  <si>
    <t>永安打竹村</t>
  </si>
  <si>
    <t>巍山县民族团结进步示范创建项目</t>
  </si>
  <si>
    <t>创建民族团结示范村、特色村</t>
  </si>
  <si>
    <t>县民宗局</t>
  </si>
  <si>
    <t>村内户外道路硬化，人居环境提升，村庄基础设施提升。</t>
  </si>
  <si>
    <t>巍山县乡村振兴示范建设</t>
  </si>
  <si>
    <t>污水处理、村容村貌提升等建设</t>
  </si>
  <si>
    <t>红河源</t>
  </si>
  <si>
    <t>乡村振兴示范村建设项目</t>
  </si>
  <si>
    <t>建设1个乡村振兴示范村</t>
  </si>
  <si>
    <t>六、乡村公共服务工程</t>
  </si>
  <si>
    <t>1.规划保留的村小学改造</t>
  </si>
  <si>
    <t>巍山县村级小学提升改造</t>
  </si>
  <si>
    <t>改扩建小学1所，新建教学及辅助用房850㎡</t>
  </si>
  <si>
    <t>永平村</t>
  </si>
  <si>
    <t>对1所村级小学进行提升改造，新建教学及辅助用房800㎡。</t>
  </si>
  <si>
    <t>巍山县规划保留的村小学改造</t>
  </si>
  <si>
    <t>新建1所小学教学及辅助用房4686平方米</t>
  </si>
  <si>
    <t>巍山县规划保留的村小学改造提升项目</t>
  </si>
  <si>
    <t>改造1所小学新建教育及辅助用房1000平方米</t>
  </si>
  <si>
    <t>2.村幼儿园建设</t>
  </si>
  <si>
    <t>巍山县村级幼儿园建设</t>
  </si>
  <si>
    <r>
      <rPr>
        <sz val="8"/>
        <rFont val="宋体"/>
        <charset val="134"/>
        <scheme val="major"/>
      </rPr>
      <t>新建8所村级幼儿园，保教用房及附属设施2160</t>
    </r>
    <r>
      <rPr>
        <sz val="8"/>
        <rFont val="SimSun"/>
        <charset val="134"/>
      </rPr>
      <t>㎡。</t>
    </r>
  </si>
  <si>
    <t>永和村</t>
  </si>
  <si>
    <t>巍山县村幼儿园建设</t>
  </si>
  <si>
    <t>新建幼儿园2160平方米</t>
  </si>
  <si>
    <t>巍山县村级幼儿园建设项目</t>
  </si>
  <si>
    <t>改、扩建2所幼儿园保教用房4320平方米</t>
  </si>
  <si>
    <t>红河源、永乐</t>
  </si>
  <si>
    <t>3.村卫生室标准化建设</t>
  </si>
  <si>
    <t>4.农村养老设施建设</t>
  </si>
  <si>
    <t>（养老院、幸福院、日间照料中心等）</t>
  </si>
  <si>
    <t>县民政局</t>
  </si>
  <si>
    <t>巍山县永建回族敬老院扩建项目</t>
  </si>
  <si>
    <t>加装电梯一部，及设施设备维护</t>
  </si>
  <si>
    <t>40户家庭养老床位建设项目</t>
  </si>
  <si>
    <t>建设养老床位及附属设施</t>
  </si>
  <si>
    <t>永建镇农村养老设施建设</t>
  </si>
  <si>
    <t>西山、永和村日间照料中心</t>
  </si>
  <si>
    <t>西山、永和</t>
  </si>
  <si>
    <t>永建镇永安、永乐村日间照料中心建设项目</t>
  </si>
  <si>
    <t>日间照料中心</t>
  </si>
  <si>
    <t>永安、永乐</t>
  </si>
  <si>
    <t>5.农村公益性殡葬设施建设</t>
  </si>
  <si>
    <t>西山公墓二期建设项目</t>
  </si>
  <si>
    <t>西山公墓二期建设。</t>
  </si>
  <si>
    <t>西山</t>
  </si>
  <si>
    <t>永建镇公益性农村公墓建设项目</t>
  </si>
  <si>
    <t>拟征山地400亩，建设穆斯林、汉族及其他民族公墓，含相关火葬设施。</t>
  </si>
  <si>
    <t>6其他</t>
  </si>
  <si>
    <t>（便民综合服务设施、文化活动广场、体育设施、村级客运站、公共照明设施等）</t>
  </si>
  <si>
    <t>县民政局、县文旅局、县教体局、县交运局、乡镇政府等</t>
  </si>
  <si>
    <t>永建镇永安村微型科技馆及便民服务大厅建设项目</t>
  </si>
  <si>
    <t>新建占地面积160平方米、建筑面积320平方米、框架结构的二层便民服务楼。</t>
  </si>
  <si>
    <t>巍山县乡村公共文化服务中心建设项目</t>
  </si>
  <si>
    <t>永建镇公共文化服务中心建设1000平米（含1个文化活动室、1个电子阅览室、1个图书阅览室、1个棋牌室、1个多功能厅、1个文化体育广场，达到6加X模式）、室外活动舞台；每个行政村（社区）公共文化服务中心建设面积800平米（含1个文化活动室、1个电子阅览室、1个图书阅览室、1个棋牌室、1个多功能厅、1个文化体育广场，达到6加X模式）、室外活动舞台。</t>
  </si>
  <si>
    <t>县文旅局</t>
  </si>
  <si>
    <t>七、巩固脱贫成果工程</t>
  </si>
  <si>
    <t>（一）住房安全项目</t>
  </si>
  <si>
    <t>巩固住房安全脱贫攻坚成果及补齐短板等项目</t>
  </si>
  <si>
    <t>县住建局等</t>
  </si>
  <si>
    <t>2022年农村危房改造项目</t>
  </si>
  <si>
    <t>对全县农村危房进行修缮加固</t>
  </si>
  <si>
    <t>县住建局</t>
  </si>
  <si>
    <t>2023年农村危房改造项目</t>
  </si>
  <si>
    <t>对全镇农村危房进行修缮加固</t>
  </si>
  <si>
    <t>2024年农村危房改造项目</t>
  </si>
  <si>
    <t>2025年农村危房改造项目</t>
  </si>
  <si>
    <t>（二）义务县教体局项目</t>
  </si>
  <si>
    <t>1.享受"雨露计划"职业县教体局补助</t>
  </si>
  <si>
    <t>巩固义务县教体局脱贫攻坚成果及补齐短板等项目</t>
  </si>
  <si>
    <t>县教体局、县乡村振兴局等</t>
  </si>
  <si>
    <t>巍山县"雨露计划"职业教育补助</t>
  </si>
  <si>
    <t>“雨露计划”职业教育补助</t>
  </si>
  <si>
    <t>巍山县"雨露计划"职业教育补助项目</t>
  </si>
  <si>
    <t>巍山县享受"雨露计划"职业县教体局补助</t>
  </si>
  <si>
    <t>"雨露计划"职业教育补助项目</t>
  </si>
  <si>
    <t>教育、乡村振兴等</t>
  </si>
  <si>
    <t>2.参与"学前学会普通话"行动</t>
  </si>
  <si>
    <t>3.其他县教体局类项目</t>
  </si>
  <si>
    <t>县教体局等</t>
  </si>
  <si>
    <t>巍山县学生身心健康教育提升建设及学生资助项目</t>
  </si>
  <si>
    <t>学生浴室建设，心理健康咨询室心理健康关爱小屋建设，学生资助等</t>
  </si>
  <si>
    <t>巍山县“国冶励志奖学金”项目（2022年）</t>
  </si>
  <si>
    <t>人</t>
  </si>
  <si>
    <r>
      <rPr>
        <sz val="8"/>
        <rFont val="宋体"/>
        <charset val="134"/>
      </rPr>
      <t>资助学生2</t>
    </r>
    <r>
      <rPr>
        <sz val="8"/>
        <rFont val="宋体"/>
        <charset val="134"/>
        <scheme val="minor"/>
      </rPr>
      <t>0名，资助金额</t>
    </r>
    <r>
      <rPr>
        <sz val="8"/>
        <rFont val="宋体"/>
        <charset val="134"/>
      </rPr>
      <t>4</t>
    </r>
    <r>
      <rPr>
        <sz val="8"/>
        <rFont val="宋体"/>
        <charset val="134"/>
        <scheme val="minor"/>
      </rPr>
      <t>2500元，其中：资助</t>
    </r>
    <r>
      <rPr>
        <sz val="8"/>
        <rFont val="宋体"/>
        <charset val="134"/>
      </rPr>
      <t>5</t>
    </r>
    <r>
      <rPr>
        <sz val="8"/>
        <rFont val="宋体"/>
        <charset val="134"/>
        <scheme val="minor"/>
      </rPr>
      <t>名大学新生（每人5000元)、</t>
    </r>
    <r>
      <rPr>
        <sz val="8"/>
        <rFont val="宋体"/>
        <charset val="134"/>
      </rPr>
      <t>1</t>
    </r>
    <r>
      <rPr>
        <sz val="8"/>
        <rFont val="宋体"/>
        <charset val="134"/>
        <scheme val="minor"/>
      </rPr>
      <t>0名初中生（每人1000元)、</t>
    </r>
    <r>
      <rPr>
        <sz val="8"/>
        <rFont val="宋体"/>
        <charset val="134"/>
      </rPr>
      <t>5</t>
    </r>
    <r>
      <rPr>
        <sz val="8"/>
        <rFont val="宋体"/>
        <charset val="134"/>
        <scheme val="minor"/>
      </rPr>
      <t>名高中生（每人1500元)。</t>
    </r>
  </si>
  <si>
    <t>贫困学生激励计划</t>
  </si>
  <si>
    <t>以一次性发放贫困学生激励金的方式，对20名品学兼优的贫困学生每生补助500元的贫困学生激励金，帮助他们渡过难关，使他们安心地投入学习。</t>
  </si>
  <si>
    <t>巍山县学校身心健康教育提升建设及学生资助项目</t>
  </si>
  <si>
    <t>学生浴室、心理健康咨询室、心理健康关爱小屋建设，学生资助等</t>
  </si>
  <si>
    <t>巍山县学生身心健康县教体局提升建设及学生资助项目</t>
  </si>
  <si>
    <t>建设学生浴室、心理健康咨询室建设及学生资助</t>
  </si>
  <si>
    <t>新建10所心理健康咨询室，新建浴室，学生资助</t>
  </si>
  <si>
    <t>教育等</t>
  </si>
  <si>
    <t>（三）医疗健康项目</t>
  </si>
  <si>
    <t>1.参加城乡居民基本医疗保险</t>
  </si>
  <si>
    <t>2.参加大病保险</t>
  </si>
  <si>
    <t>3.接受医疗救助</t>
  </si>
  <si>
    <t>4.参加其他补充医疗保险</t>
  </si>
  <si>
    <t>5.参加意外保险</t>
  </si>
  <si>
    <t>6.接受大病(地方病)救治</t>
  </si>
  <si>
    <t>（四）综合保障项目</t>
  </si>
  <si>
    <t>1.享受农村居民最低生活保障</t>
  </si>
  <si>
    <t>2.享受特困人员救助供养</t>
  </si>
  <si>
    <t>3.参加城乡居民基本养老保险</t>
  </si>
  <si>
    <t>4.接受留守关爱服务</t>
  </si>
  <si>
    <t>5.接受临时救助</t>
  </si>
  <si>
    <t>八、乡村治理提升工程</t>
  </si>
  <si>
    <t>（一）乡村治理体系项目</t>
  </si>
  <si>
    <t>1.建设数字化乡村治理信息系统</t>
  </si>
  <si>
    <t>2.开展乡村治理示范创建</t>
  </si>
  <si>
    <t>传统村落连片保护开发示范项目</t>
  </si>
  <si>
    <t>对5个乡镇5个传统村落连片保护开发</t>
  </si>
  <si>
    <t>巍山县法治文化主题公园河道治理提升项目</t>
  </si>
  <si>
    <t>1.对366米的河道两边进行河道治理，用毛石混凝土挡墙；2.对河道两边的的空地铺设石板步道；3.河道两边的观景平台建设；4.建设法治宣传亭子4个；5.法治宣传长廊、路灯、洗手台、宣传栏、宣传雕塑等附属设施。</t>
  </si>
  <si>
    <t>小围埂</t>
  </si>
  <si>
    <t>乡村振兴局、县政法委</t>
  </si>
  <si>
    <t>3.推进“积分制”“清单式”等管理方式</t>
  </si>
  <si>
    <t>（二）乡村精神文明项目</t>
  </si>
  <si>
    <t>1.培养“四有”新时代农民</t>
  </si>
  <si>
    <t>2.移风易俗改革示范县（乡、村）</t>
  </si>
  <si>
    <t>3.文化县县工科局卫生“三下乡”</t>
  </si>
  <si>
    <t>4.农村文化项目</t>
  </si>
  <si>
    <t>说明：1.项目规划年度为2022—2025年，实用财政衔接县乡村振兴局资金的，按程序审定录入县乡村振兴局项目库，编制分年度项目建设计划；“主要建设内容”，在同一项目类型下，各地结合“一县一业”“一村一品”增减品种、项目。县、乡、村（汇总）建设内容的数量、项目有逻辑关系，注意区别。2.“项目预算投资”栏（单位万元，小数点保留两位数），“财政衔接资金”为财政衔接县乡村振兴局补助资金，“其他财政资金”为整合涉农财政资金、行业部门项目资金、对口帮扶资金、定点帮扶、社会帮扶资金等财政性资金；项目表中，所有“——”表示不填数据或文字内容。3.县级项目投资总规模，按上年度实际投入增长10%左右控制。4.项目“建设地点”，县级（汇总）填写至乡镇、乡村（汇总）填写至村委会、村委会（汇总）填写至村小组，同时村委会制定村小组项目表。5.凡资金负面清单项目，一律不得录入项目库和不得安排项目资金。注：村小组子项目表，插入子项目时一至三级项目类别不能改动，“项目名称”按信息系统要规范。</t>
  </si>
  <si>
    <t>党总支书记培训</t>
  </si>
  <si>
    <t>1.对366米的河道两边进行河道治理，用毛石混凝土挡墙；2.对河道两边的空地铺设石板步道；3.河道两边的观景平台建设；4.建设法治宣传亭子4个；5.法治宣传长廊、路灯、洗手台、宣传栏、宣传雕塑等附属设施。</t>
  </si>
</sst>
</file>

<file path=xl/styles.xml><?xml version="1.0" encoding="utf-8"?>
<styleSheet xmlns="http://schemas.openxmlformats.org/spreadsheetml/2006/main">
  <numFmts count="10">
    <numFmt numFmtId="176" formatCode="0_);\(0\)"/>
    <numFmt numFmtId="177" formatCode="0_ "/>
    <numFmt numFmtId="178" formatCode="0.00_);\(0.00\)"/>
    <numFmt numFmtId="44" formatCode="_ &quot;￥&quot;* #,##0.00_ ;_ &quot;￥&quot;* \-#,##0.00_ ;_ &quot;￥&quot;* &quot;-&quot;??_ ;_ @_ "/>
    <numFmt numFmtId="179" formatCode="0.00_);[Red]\(0.00\)"/>
    <numFmt numFmtId="42" formatCode="_ &quot;￥&quot;* #,##0_ ;_ &quot;￥&quot;* \-#,##0_ ;_ &quot;￥&quot;* &quot;-&quot;_ ;_ @_ "/>
    <numFmt numFmtId="41" formatCode="_ * #,##0_ ;_ * \-#,##0_ ;_ * &quot;-&quot;_ ;_ @_ "/>
    <numFmt numFmtId="43" formatCode="_ * #,##0.00_ ;_ * \-#,##0.00_ ;_ * &quot;-&quot;??_ ;_ @_ "/>
    <numFmt numFmtId="180" formatCode="0.00_ "/>
    <numFmt numFmtId="181" formatCode="0_);[Red]\(0\)"/>
  </numFmts>
  <fonts count="49">
    <font>
      <sz val="12"/>
      <name val="宋体"/>
      <charset val="134"/>
    </font>
    <font>
      <sz val="8"/>
      <name val="宋体"/>
      <charset val="134"/>
    </font>
    <font>
      <b/>
      <sz val="8"/>
      <name val="宋体"/>
      <charset val="134"/>
    </font>
    <font>
      <sz val="8"/>
      <color rgb="FF00B050"/>
      <name val="宋体"/>
      <charset val="134"/>
    </font>
    <font>
      <sz val="8"/>
      <name val="宋体"/>
      <charset val="134"/>
      <scheme val="major"/>
    </font>
    <font>
      <b/>
      <sz val="8"/>
      <color theme="1"/>
      <name val="宋体"/>
      <charset val="134"/>
    </font>
    <font>
      <sz val="8"/>
      <color rgb="FFFF0000"/>
      <name val="宋体"/>
      <charset val="134"/>
    </font>
    <font>
      <b/>
      <sz val="6"/>
      <name val="宋体"/>
      <charset val="134"/>
    </font>
    <font>
      <b/>
      <sz val="12"/>
      <name val="宋体"/>
      <charset val="134"/>
    </font>
    <font>
      <sz val="10"/>
      <name val="宋体"/>
      <charset val="134"/>
    </font>
    <font>
      <sz val="8"/>
      <name val="宋体"/>
      <charset val="134"/>
      <scheme val="minor"/>
    </font>
    <font>
      <b/>
      <sz val="10"/>
      <name val="方正小标宋简体"/>
      <charset val="134"/>
    </font>
    <font>
      <sz val="8"/>
      <name val="仿宋"/>
      <charset val="134"/>
    </font>
    <font>
      <sz val="8"/>
      <color theme="1"/>
      <name val="宋体"/>
      <charset val="134"/>
    </font>
    <font>
      <sz val="9"/>
      <name val="宋体"/>
      <charset val="134"/>
    </font>
    <font>
      <b/>
      <sz val="8"/>
      <name val="宋体"/>
      <charset val="134"/>
      <scheme val="minor"/>
    </font>
    <font>
      <sz val="8"/>
      <name val="宋体"/>
      <charset val="1"/>
      <scheme val="minor"/>
    </font>
    <font>
      <sz val="6"/>
      <name val="宋体"/>
      <charset val="1"/>
      <scheme val="minor"/>
    </font>
    <font>
      <sz val="6"/>
      <name val="宋体"/>
      <charset val="134"/>
    </font>
    <font>
      <sz val="8"/>
      <color rgb="FFFF0000"/>
      <name val="宋体"/>
      <charset val="134"/>
      <scheme val="major"/>
    </font>
    <font>
      <sz val="8"/>
      <color rgb="FFC00000"/>
      <name val="宋体"/>
      <charset val="134"/>
    </font>
    <font>
      <sz val="8"/>
      <name val="宋体"/>
      <charset val="0"/>
      <scheme val="major"/>
    </font>
    <font>
      <sz val="12"/>
      <color rgb="FFFF0000"/>
      <name val="宋体"/>
      <charset val="134"/>
    </font>
    <font>
      <b/>
      <sz val="8"/>
      <color rgb="FFFF0000"/>
      <name val="宋体"/>
      <charset val="134"/>
    </font>
    <font>
      <sz val="8"/>
      <name val="方正仿宋_GBK"/>
      <charset val="134"/>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3F3F76"/>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sz val="11"/>
      <color rgb="FF9C6500"/>
      <name val="宋体"/>
      <charset val="0"/>
      <scheme val="minor"/>
    </font>
    <font>
      <b/>
      <sz val="15"/>
      <color theme="3"/>
      <name val="宋体"/>
      <charset val="134"/>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0"/>
      <name val="Arial"/>
      <charset val="134"/>
    </font>
    <font>
      <b/>
      <sz val="11"/>
      <color rgb="FFFA7D00"/>
      <name val="宋体"/>
      <charset val="0"/>
      <scheme val="minor"/>
    </font>
    <font>
      <b/>
      <sz val="11"/>
      <color theme="1"/>
      <name val="宋体"/>
      <charset val="0"/>
      <scheme val="minor"/>
    </font>
    <font>
      <sz val="12"/>
      <name val="Times New Roman"/>
      <charset val="134"/>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8"/>
      <name val="SimSun"/>
      <charset val="134"/>
    </font>
    <font>
      <sz val="8"/>
      <name val="Times New Roman"/>
      <charset val="134"/>
    </font>
  </fonts>
  <fills count="33">
    <fill>
      <patternFill patternType="none"/>
    </fill>
    <fill>
      <patternFill patternType="gray125"/>
    </fill>
    <fill>
      <patternFill patternType="solid">
        <fgColor theme="8"/>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28" fillId="0" borderId="0" applyFont="0" applyFill="0" applyBorder="0" applyAlignment="0" applyProtection="0">
      <alignment vertical="center"/>
    </xf>
    <xf numFmtId="0" fontId="31" fillId="22" borderId="0" applyNumberFormat="0" applyBorder="0" applyAlignment="0" applyProtection="0">
      <alignment vertical="center"/>
    </xf>
    <xf numFmtId="0" fontId="29" fillId="5" borderId="9"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1" fillId="10" borderId="0" applyNumberFormat="0" applyBorder="0" applyAlignment="0" applyProtection="0">
      <alignment vertical="center"/>
    </xf>
    <xf numFmtId="0" fontId="30" fillId="6" borderId="0" applyNumberFormat="0" applyBorder="0" applyAlignment="0" applyProtection="0">
      <alignment vertical="center"/>
    </xf>
    <xf numFmtId="43" fontId="28" fillId="0" borderId="0" applyFont="0" applyFill="0" applyBorder="0" applyAlignment="0" applyProtection="0">
      <alignment vertical="center"/>
    </xf>
    <xf numFmtId="0" fontId="25" fillId="26" borderId="0" applyNumberFormat="0" applyBorder="0" applyAlignment="0" applyProtection="0">
      <alignment vertical="center"/>
    </xf>
    <xf numFmtId="0" fontId="38" fillId="0" borderId="0" applyNumberFormat="0" applyFill="0" applyBorder="0" applyAlignment="0" applyProtection="0">
      <alignment vertical="center"/>
    </xf>
    <xf numFmtId="9" fontId="28" fillId="0" borderId="0" applyFont="0" applyFill="0" applyBorder="0" applyAlignment="0" applyProtection="0">
      <alignment vertical="center"/>
    </xf>
    <xf numFmtId="0" fontId="45" fillId="0" borderId="0" applyNumberFormat="0" applyFill="0" applyBorder="0" applyAlignment="0" applyProtection="0">
      <alignment vertical="center"/>
    </xf>
    <xf numFmtId="0" fontId="28" fillId="15" borderId="11" applyNumberFormat="0" applyFont="0" applyAlignment="0" applyProtection="0">
      <alignment vertical="center"/>
    </xf>
    <xf numFmtId="0" fontId="25" fillId="4" borderId="0" applyNumberFormat="0" applyBorder="0" applyAlignment="0" applyProtection="0">
      <alignment vertical="center"/>
    </xf>
    <xf numFmtId="0" fontId="3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4" fillId="0" borderId="8" applyNumberFormat="0" applyFill="0" applyAlignment="0" applyProtection="0">
      <alignment vertical="center"/>
    </xf>
    <xf numFmtId="0" fontId="26" fillId="0" borderId="8" applyNumberFormat="0" applyFill="0" applyAlignment="0" applyProtection="0">
      <alignment vertical="center"/>
    </xf>
    <xf numFmtId="0" fontId="25" fillId="32" borderId="0" applyNumberFormat="0" applyBorder="0" applyAlignment="0" applyProtection="0">
      <alignment vertical="center"/>
    </xf>
    <xf numFmtId="0" fontId="36" fillId="0" borderId="13" applyNumberFormat="0" applyFill="0" applyAlignment="0" applyProtection="0">
      <alignment vertical="center"/>
    </xf>
    <xf numFmtId="0" fontId="25" fillId="3" borderId="0" applyNumberFormat="0" applyBorder="0" applyAlignment="0" applyProtection="0">
      <alignment vertical="center"/>
    </xf>
    <xf numFmtId="0" fontId="32" fillId="9" borderId="10" applyNumberFormat="0" applyAlignment="0" applyProtection="0">
      <alignment vertical="center"/>
    </xf>
    <xf numFmtId="0" fontId="40" fillId="9" borderId="9" applyNumberFormat="0" applyAlignment="0" applyProtection="0">
      <alignment vertical="center"/>
    </xf>
    <xf numFmtId="0" fontId="43" fillId="29" borderId="15" applyNumberFormat="0" applyAlignment="0" applyProtection="0">
      <alignment vertical="center"/>
    </xf>
    <xf numFmtId="0" fontId="31" fillId="21" borderId="0" applyNumberFormat="0" applyBorder="0" applyAlignment="0" applyProtection="0">
      <alignment vertical="center"/>
    </xf>
    <xf numFmtId="0" fontId="25" fillId="28" borderId="0" applyNumberFormat="0" applyBorder="0" applyAlignment="0" applyProtection="0">
      <alignment vertical="center"/>
    </xf>
    <xf numFmtId="0" fontId="35" fillId="0" borderId="12" applyNumberFormat="0" applyFill="0" applyAlignment="0" applyProtection="0">
      <alignment vertical="center"/>
    </xf>
    <xf numFmtId="0" fontId="41" fillId="0" borderId="14" applyNumberFormat="0" applyFill="0" applyAlignment="0" applyProtection="0">
      <alignment vertical="center"/>
    </xf>
    <xf numFmtId="0" fontId="46" fillId="31" borderId="0" applyNumberFormat="0" applyBorder="0" applyAlignment="0" applyProtection="0">
      <alignment vertical="center"/>
    </xf>
    <xf numFmtId="0" fontId="33" fillId="14" borderId="0" applyNumberFormat="0" applyBorder="0" applyAlignment="0" applyProtection="0">
      <alignment vertical="center"/>
    </xf>
    <xf numFmtId="0" fontId="31" fillId="20" borderId="0" applyNumberFormat="0" applyBorder="0" applyAlignment="0" applyProtection="0">
      <alignment vertical="center"/>
    </xf>
    <xf numFmtId="0" fontId="25" fillId="19" borderId="0" applyNumberFormat="0" applyBorder="0" applyAlignment="0" applyProtection="0">
      <alignment vertical="center"/>
    </xf>
    <xf numFmtId="0" fontId="31" fillId="18" borderId="0" applyNumberFormat="0" applyBorder="0" applyAlignment="0" applyProtection="0">
      <alignment vertical="center"/>
    </xf>
    <xf numFmtId="0" fontId="31" fillId="25"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25" fillId="12" borderId="0" applyNumberFormat="0" applyBorder="0" applyAlignment="0" applyProtection="0">
      <alignment vertical="center"/>
    </xf>
    <xf numFmtId="0" fontId="25" fillId="27" borderId="0" applyNumberFormat="0" applyBorder="0" applyAlignment="0" applyProtection="0">
      <alignment vertical="center"/>
    </xf>
    <xf numFmtId="0" fontId="31" fillId="17" borderId="0" applyNumberFormat="0" applyBorder="0" applyAlignment="0" applyProtection="0">
      <alignment vertical="center"/>
    </xf>
    <xf numFmtId="0" fontId="31" fillId="24" borderId="0" applyNumberFormat="0" applyBorder="0" applyAlignment="0" applyProtection="0">
      <alignment vertical="center"/>
    </xf>
    <xf numFmtId="0" fontId="0" fillId="0" borderId="0"/>
    <xf numFmtId="0" fontId="25" fillId="2" borderId="0" applyNumberFormat="0" applyBorder="0" applyAlignment="0" applyProtection="0">
      <alignment vertical="center"/>
    </xf>
    <xf numFmtId="0" fontId="31" fillId="11" borderId="0" applyNumberFormat="0" applyBorder="0" applyAlignment="0" applyProtection="0">
      <alignment vertical="center"/>
    </xf>
    <xf numFmtId="0" fontId="25" fillId="23" borderId="0" applyNumberFormat="0" applyBorder="0" applyAlignment="0" applyProtection="0">
      <alignment vertical="center"/>
    </xf>
    <xf numFmtId="0" fontId="25" fillId="7" borderId="0" applyNumberFormat="0" applyBorder="0" applyAlignment="0" applyProtection="0">
      <alignment vertical="center"/>
    </xf>
    <xf numFmtId="0" fontId="31" fillId="16" borderId="0" applyNumberFormat="0" applyBorder="0" applyAlignment="0" applyProtection="0">
      <alignment vertical="center"/>
    </xf>
    <xf numFmtId="0" fontId="25" fillId="30" borderId="0" applyNumberFormat="0" applyBorder="0" applyAlignment="0" applyProtection="0">
      <alignment vertical="center"/>
    </xf>
    <xf numFmtId="0" fontId="0" fillId="0" borderId="0">
      <protection locked="0"/>
    </xf>
    <xf numFmtId="0" fontId="42" fillId="0" borderId="0"/>
    <xf numFmtId="0" fontId="39" fillId="0" borderId="0"/>
  </cellStyleXfs>
  <cellXfs count="94">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0" fillId="0" borderId="0" xfId="0" applyFont="1" applyAlignment="1">
      <alignment vertical="center" wrapText="1"/>
    </xf>
    <xf numFmtId="0" fontId="6" fillId="0" borderId="0" xfId="0" applyFont="1" applyFill="1" applyAlignment="1">
      <alignment vertical="center" wrapText="1"/>
    </xf>
    <xf numFmtId="0" fontId="1" fillId="0" borderId="0" xfId="0" applyFont="1" applyAlignment="1">
      <alignment vertical="center" wrapText="1"/>
    </xf>
    <xf numFmtId="0" fontId="1" fillId="0" borderId="0" xfId="0" applyFont="1" applyFill="1" applyAlignment="1">
      <alignment horizontal="center" vertical="center" wrapText="1"/>
    </xf>
    <xf numFmtId="0" fontId="7" fillId="0" borderId="0" xfId="0" applyFont="1" applyFill="1" applyAlignment="1">
      <alignment vertical="center" wrapText="1"/>
    </xf>
    <xf numFmtId="178" fontId="0" fillId="0" borderId="0" xfId="0" applyNumberFormat="1" applyFont="1" applyFill="1" applyAlignment="1">
      <alignment vertical="center" wrapText="1"/>
    </xf>
    <xf numFmtId="0" fontId="1" fillId="0" borderId="0" xfId="0" applyFont="1" applyFill="1" applyBorder="1" applyAlignment="1">
      <alignment vertical="center" wrapText="1"/>
    </xf>
    <xf numFmtId="0" fontId="1" fillId="0" borderId="0" xfId="0" applyFont="1" applyFill="1" applyAlignment="1">
      <alignment horizontal="left" vertical="center" wrapText="1"/>
    </xf>
    <xf numFmtId="0" fontId="0" fillId="0" borderId="0" xfId="0" applyFont="1" applyFill="1" applyBorder="1" applyAlignment="1">
      <alignment vertical="center" wrapText="1"/>
    </xf>
    <xf numFmtId="0" fontId="8" fillId="0" borderId="0" xfId="0" applyFont="1" applyFill="1" applyAlignment="1">
      <alignment vertical="center" wrapText="1"/>
    </xf>
    <xf numFmtId="0" fontId="2" fillId="0" borderId="0" xfId="0" applyFont="1" applyAlignment="1">
      <alignment vertical="center" wrapText="1"/>
    </xf>
    <xf numFmtId="177" fontId="9" fillId="0" borderId="0" xfId="0" applyNumberFormat="1" applyFont="1" applyFill="1" applyAlignment="1">
      <alignment vertical="center" wrapText="1"/>
    </xf>
    <xf numFmtId="0" fontId="10" fillId="0" borderId="0" xfId="0" applyFont="1" applyFill="1" applyAlignment="1">
      <alignment vertical="center" wrapText="1"/>
    </xf>
    <xf numFmtId="0" fontId="8" fillId="0" borderId="0" xfId="0" applyFont="1" applyFill="1" applyBorder="1" applyAlignment="1">
      <alignmen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lignment vertical="center"/>
    </xf>
    <xf numFmtId="0" fontId="1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0" fillId="0" borderId="1" xfId="0" applyNumberFormat="1" applyFont="1" applyFill="1" applyBorder="1" applyAlignment="1">
      <alignment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1" xfId="0" applyFont="1" applyFill="1" applyBorder="1" applyAlignment="1">
      <alignment vertical="center" wrapText="1"/>
    </xf>
    <xf numFmtId="0" fontId="1" fillId="0" borderId="7" xfId="0" applyFont="1" applyFill="1" applyBorder="1" applyAlignment="1">
      <alignment horizontal="center" vertical="center" wrapText="1"/>
    </xf>
    <xf numFmtId="0" fontId="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10"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176" fontId="1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vertical="center" wrapText="1"/>
    </xf>
    <xf numFmtId="0" fontId="14" fillId="0" borderId="1" xfId="0" applyFont="1" applyFill="1" applyBorder="1" applyAlignment="1">
      <alignment vertical="center" wrapText="1"/>
    </xf>
    <xf numFmtId="0" fontId="15"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8" fillId="0" borderId="1" xfId="0" applyFont="1" applyFill="1" applyBorder="1" applyAlignment="1">
      <alignment vertical="center" wrapText="1"/>
    </xf>
    <xf numFmtId="0" fontId="2" fillId="0" borderId="1" xfId="0" applyFont="1" applyFill="1" applyBorder="1" applyAlignment="1">
      <alignment vertical="center" wrapText="1"/>
    </xf>
    <xf numFmtId="0" fontId="1" fillId="0" borderId="4" xfId="0" applyFont="1" applyFill="1" applyBorder="1" applyAlignment="1">
      <alignment horizontal="left" vertical="center" wrapText="1"/>
    </xf>
    <xf numFmtId="0" fontId="6" fillId="0" borderId="0" xfId="0" applyFont="1" applyFill="1" applyAlignment="1">
      <alignment horizontal="center" vertical="center" wrapText="1"/>
    </xf>
    <xf numFmtId="0" fontId="0" fillId="0" borderId="0" xfId="0" applyAlignment="1">
      <alignment vertical="center" wrapText="1"/>
    </xf>
    <xf numFmtId="0" fontId="19" fillId="0" borderId="0" xfId="0" applyFont="1" applyFill="1" applyAlignment="1">
      <alignment vertical="center" wrapText="1"/>
    </xf>
    <xf numFmtId="0" fontId="6" fillId="0" borderId="1" xfId="0" applyFont="1" applyFill="1" applyBorder="1" applyAlignment="1">
      <alignment horizontal="left" vertical="center" wrapText="1"/>
    </xf>
    <xf numFmtId="181" fontId="10" fillId="0" borderId="1" xfId="0" applyNumberFormat="1" applyFont="1" applyFill="1" applyBorder="1" applyAlignment="1">
      <alignment horizontal="center" vertical="center" wrapText="1"/>
    </xf>
    <xf numFmtId="0" fontId="20" fillId="0" borderId="0" xfId="0" applyFont="1" applyFill="1" applyAlignment="1">
      <alignment vertical="center" wrapText="1"/>
    </xf>
    <xf numFmtId="0" fontId="4" fillId="0" borderId="0" xfId="0" applyFont="1" applyFill="1" applyBorder="1" applyAlignment="1">
      <alignment vertical="center" wrapText="1"/>
    </xf>
    <xf numFmtId="181" fontId="4" fillId="0" borderId="1" xfId="0" applyNumberFormat="1" applyFont="1" applyFill="1" applyBorder="1" applyAlignment="1">
      <alignment horizontal="left" vertical="center" wrapText="1"/>
    </xf>
    <xf numFmtId="181" fontId="4" fillId="0" borderId="1" xfId="0" applyNumberFormat="1" applyFont="1" applyFill="1" applyBorder="1" applyAlignment="1">
      <alignment horizontal="center" vertical="center" wrapText="1"/>
    </xf>
    <xf numFmtId="179" fontId="21" fillId="0" borderId="1" xfId="0" applyNumberFormat="1" applyFont="1" applyFill="1" applyBorder="1" applyAlignment="1">
      <alignment horizontal="center" vertical="center" wrapText="1"/>
    </xf>
    <xf numFmtId="0" fontId="22" fillId="0" borderId="0" xfId="0" applyFont="1" applyFill="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10" fillId="0" borderId="1" xfId="0" applyFont="1" applyFill="1" applyBorder="1" applyAlignment="1">
      <alignment horizontal="justify" vertical="center"/>
    </xf>
    <xf numFmtId="0" fontId="24" fillId="0" borderId="0" xfId="0" applyFont="1" applyFill="1" applyAlignment="1">
      <alignment horizontal="justify" vertical="center" indent="2"/>
    </xf>
    <xf numFmtId="0" fontId="24" fillId="0" borderId="1" xfId="0" applyFont="1" applyFill="1" applyBorder="1" applyAlignment="1">
      <alignment horizontal="center" vertical="center" wrapText="1"/>
    </xf>
    <xf numFmtId="0" fontId="1" fillId="0" borderId="5" xfId="0" applyFont="1" applyFill="1" applyBorder="1" applyAlignment="1" applyProtection="1">
      <alignment horizontal="center" vertical="center" wrapText="1"/>
      <protection locked="0"/>
    </xf>
    <xf numFmtId="0" fontId="6"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16" fillId="0" borderId="1" xfId="0" applyFont="1" applyFill="1" applyBorder="1" applyAlignment="1" applyProtection="1">
      <alignment vertical="center" wrapText="1"/>
      <protection locked="0"/>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22 2"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9" xfId="50"/>
    <cellStyle name="常规_97拔款" xfId="51"/>
    <cellStyle name="常规_Sheet1"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44</xdr:row>
      <xdr:rowOff>0</xdr:rowOff>
    </xdr:from>
    <xdr:to>
      <xdr:col>6</xdr:col>
      <xdr:colOff>76200</xdr:colOff>
      <xdr:row>48</xdr:row>
      <xdr:rowOff>129540</xdr:rowOff>
    </xdr:to>
    <xdr:sp>
      <xdr:nvSpPr>
        <xdr:cNvPr id="2" name="Text Box 3"/>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3" name="Text Box 4"/>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4" name="Text Box 3"/>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5" name="Text Box 4"/>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6" name="Text Box 3"/>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7" name="Text Box 4"/>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8" name="Text Box 3"/>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9" name="Text Box 4"/>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10" name="Text Box 3"/>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11" name="Text Box 4"/>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12" name="Text Box 3"/>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13" name="Text Box 4"/>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14" name="Text Box 3"/>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15" name="Text Box 4"/>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16" name="Text Box 3"/>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17" name="Text Box 4"/>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18" name="Text Box 3"/>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19" name="Text Box 4"/>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20" name="Text Box 3"/>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21" name="Text Box 4"/>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22" name="Text Box 3"/>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23" name="Text Box 4"/>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24" name="Text Box 3"/>
        <xdr:cNvSpPr txBox="1"/>
      </xdr:nvSpPr>
      <xdr:spPr>
        <a:xfrm>
          <a:off x="4973955" y="5434965"/>
          <a:ext cx="76200" cy="967740"/>
        </a:xfrm>
        <a:prstGeom prst="rect">
          <a:avLst/>
        </a:prstGeom>
        <a:noFill/>
        <a:ln w="9525">
          <a:noFill/>
        </a:ln>
      </xdr:spPr>
    </xdr:sp>
    <xdr:clientData/>
  </xdr:twoCellAnchor>
  <xdr:twoCellAnchor editAs="oneCell">
    <xdr:from>
      <xdr:col>6</xdr:col>
      <xdr:colOff>0</xdr:colOff>
      <xdr:row>44</xdr:row>
      <xdr:rowOff>0</xdr:rowOff>
    </xdr:from>
    <xdr:to>
      <xdr:col>6</xdr:col>
      <xdr:colOff>76200</xdr:colOff>
      <xdr:row>48</xdr:row>
      <xdr:rowOff>129540</xdr:rowOff>
    </xdr:to>
    <xdr:sp>
      <xdr:nvSpPr>
        <xdr:cNvPr id="25" name="Text Box 4"/>
        <xdr:cNvSpPr txBox="1"/>
      </xdr:nvSpPr>
      <xdr:spPr>
        <a:xfrm>
          <a:off x="4973955" y="5434965"/>
          <a:ext cx="7620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26"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27"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28"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29"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30"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31"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32"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33"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34"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35"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36"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37"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38"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39"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40"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41"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42"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43"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44"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45"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46"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47"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48"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49"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50"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51"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52"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53"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54"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55"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56"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57"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58"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59"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60"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61"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62"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63"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64"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65"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66"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67"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68"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69"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70"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71" name="Text Box 4"/>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72" name="Text Box 3"/>
        <xdr:cNvSpPr txBox="1"/>
      </xdr:nvSpPr>
      <xdr:spPr>
        <a:xfrm>
          <a:off x="11273790" y="5434965"/>
          <a:ext cx="74930" cy="967740"/>
        </a:xfrm>
        <a:prstGeom prst="rect">
          <a:avLst/>
        </a:prstGeom>
        <a:noFill/>
        <a:ln w="9525">
          <a:noFill/>
        </a:ln>
      </xdr:spPr>
    </xdr:sp>
    <xdr:clientData/>
  </xdr:twoCellAnchor>
  <xdr:twoCellAnchor editAs="oneCell">
    <xdr:from>
      <xdr:col>17</xdr:col>
      <xdr:colOff>0</xdr:colOff>
      <xdr:row>44</xdr:row>
      <xdr:rowOff>0</xdr:rowOff>
    </xdr:from>
    <xdr:to>
      <xdr:col>17</xdr:col>
      <xdr:colOff>74930</xdr:colOff>
      <xdr:row>48</xdr:row>
      <xdr:rowOff>129540</xdr:rowOff>
    </xdr:to>
    <xdr:sp>
      <xdr:nvSpPr>
        <xdr:cNvPr id="73" name="Text Box 4"/>
        <xdr:cNvSpPr txBox="1"/>
      </xdr:nvSpPr>
      <xdr:spPr>
        <a:xfrm>
          <a:off x="11273790" y="5434965"/>
          <a:ext cx="74930" cy="967740"/>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76200</xdr:colOff>
      <xdr:row>3</xdr:row>
      <xdr:rowOff>66675</xdr:rowOff>
    </xdr:to>
    <xdr:sp>
      <xdr:nvSpPr>
        <xdr:cNvPr id="2"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3"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4"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5"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6"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7"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8"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9"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0"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1"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2"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3"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4"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5"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6"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7"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8"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9"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20"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21"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22"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23"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24"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25"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26"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27"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28"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29"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0"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1"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2"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3"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4"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5"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6"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7"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8"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9"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0"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1"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2"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3"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4"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5"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6"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7"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8"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9"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0"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1"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2"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3"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4"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5"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6"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7"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8"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9"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0"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1"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2"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3"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4"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5"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6"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7"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8"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9"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70"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71"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72"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73" name="Text Box 4"/>
        <xdr:cNvSpPr txBox="1"/>
      </xdr:nvSpPr>
      <xdr:spPr>
        <a:xfrm>
          <a:off x="0" y="0"/>
          <a:ext cx="7493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74" name="Text Box 3"/>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75" name="Text Box 4"/>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76" name="Text Box 3"/>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77" name="Text Box 4"/>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78" name="Text Box 3"/>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79" name="Text Box 4"/>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80" name="Text Box 3"/>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81" name="Text Box 4"/>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82" name="Text Box 3"/>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83" name="Text Box 4"/>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84" name="Text Box 3"/>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85" name="Text Box 4"/>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86" name="Text Box 3"/>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87" name="Text Box 4"/>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88" name="Text Box 3"/>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89" name="Text Box 4"/>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90" name="Text Box 3"/>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91" name="Text Box 4"/>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92" name="Text Box 3"/>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93" name="Text Box 4"/>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94" name="Text Box 3"/>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95" name="Text Box 4"/>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96" name="Text Box 3"/>
        <xdr:cNvSpPr txBox="1"/>
      </xdr:nvSpPr>
      <xdr:spPr>
        <a:xfrm>
          <a:off x="4973955" y="5942965"/>
          <a:ext cx="76200" cy="967740"/>
        </a:xfrm>
        <a:prstGeom prst="rect">
          <a:avLst/>
        </a:prstGeom>
        <a:noFill/>
        <a:ln w="9525">
          <a:noFill/>
        </a:ln>
      </xdr:spPr>
    </xdr:sp>
    <xdr:clientData/>
  </xdr:twoCellAnchor>
  <xdr:twoCellAnchor editAs="oneCell">
    <xdr:from>
      <xdr:col>6</xdr:col>
      <xdr:colOff>0</xdr:colOff>
      <xdr:row>16</xdr:row>
      <xdr:rowOff>0</xdr:rowOff>
    </xdr:from>
    <xdr:to>
      <xdr:col>6</xdr:col>
      <xdr:colOff>76200</xdr:colOff>
      <xdr:row>19</xdr:row>
      <xdr:rowOff>129540</xdr:rowOff>
    </xdr:to>
    <xdr:sp>
      <xdr:nvSpPr>
        <xdr:cNvPr id="97" name="Text Box 4"/>
        <xdr:cNvSpPr txBox="1"/>
      </xdr:nvSpPr>
      <xdr:spPr>
        <a:xfrm>
          <a:off x="4973955" y="5942965"/>
          <a:ext cx="7620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98"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99"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00"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01"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02"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03"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04"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05"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06"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07"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08"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09"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10"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11"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12"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13"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14"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15"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16"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17"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18"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19"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20"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21"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22"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23"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24"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25"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26"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27"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28"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29"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30"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31"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32"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33"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34"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35"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36"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37"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38"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39"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40"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41"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42"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43" name="Text Box 4"/>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44" name="Text Box 3"/>
        <xdr:cNvSpPr txBox="1"/>
      </xdr:nvSpPr>
      <xdr:spPr>
        <a:xfrm>
          <a:off x="11273790" y="5942965"/>
          <a:ext cx="74930" cy="967740"/>
        </a:xfrm>
        <a:prstGeom prst="rect">
          <a:avLst/>
        </a:prstGeom>
        <a:noFill/>
        <a:ln w="9525">
          <a:noFill/>
        </a:ln>
      </xdr:spPr>
    </xdr:sp>
    <xdr:clientData/>
  </xdr:twoCellAnchor>
  <xdr:twoCellAnchor editAs="oneCell">
    <xdr:from>
      <xdr:col>17</xdr:col>
      <xdr:colOff>0</xdr:colOff>
      <xdr:row>16</xdr:row>
      <xdr:rowOff>0</xdr:rowOff>
    </xdr:from>
    <xdr:to>
      <xdr:col>17</xdr:col>
      <xdr:colOff>74930</xdr:colOff>
      <xdr:row>19</xdr:row>
      <xdr:rowOff>129540</xdr:rowOff>
    </xdr:to>
    <xdr:sp>
      <xdr:nvSpPr>
        <xdr:cNvPr id="145" name="Text Box 4"/>
        <xdr:cNvSpPr txBox="1"/>
      </xdr:nvSpPr>
      <xdr:spPr>
        <a:xfrm>
          <a:off x="11273790" y="5942965"/>
          <a:ext cx="74930" cy="967740"/>
        </a:xfrm>
        <a:prstGeom prst="rect">
          <a:avLst/>
        </a:prstGeom>
        <a:noFill/>
        <a:ln w="9525">
          <a:noFill/>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0</xdr:row>
      <xdr:rowOff>0</xdr:rowOff>
    </xdr:from>
    <xdr:to>
      <xdr:col>6</xdr:col>
      <xdr:colOff>76200</xdr:colOff>
      <xdr:row>3</xdr:row>
      <xdr:rowOff>66675</xdr:rowOff>
    </xdr:to>
    <xdr:sp>
      <xdr:nvSpPr>
        <xdr:cNvPr id="2"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3"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4"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5"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6"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7"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8"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9"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0"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1"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2"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3"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4"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5"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6"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7"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8"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9"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20"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21"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22"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23"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24"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25" name="Text Box 4"/>
        <xdr:cNvSpPr txBox="1"/>
      </xdr:nvSpPr>
      <xdr:spPr>
        <a:xfrm>
          <a:off x="4973955" y="0"/>
          <a:ext cx="7620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26"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27"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28"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29"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0"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1"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2"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3"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4"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5"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6"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7"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8"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9"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0"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1"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2"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3"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4"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5"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6"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7"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8"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9"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0"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1"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2"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3"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4"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5"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6"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7"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8"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9"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0"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1"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2"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3"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4"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5"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6"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7"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8"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9"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70"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71"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72"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73" name="Text Box 4"/>
        <xdr:cNvSpPr txBox="1"/>
      </xdr:nvSpPr>
      <xdr:spPr>
        <a:xfrm>
          <a:off x="11273790" y="0"/>
          <a:ext cx="7493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74" name="Text Box 3"/>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75" name="Text Box 4"/>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76" name="Text Box 3"/>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77" name="Text Box 4"/>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78" name="Text Box 3"/>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79" name="Text Box 4"/>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80" name="Text Box 3"/>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81" name="Text Box 4"/>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82" name="Text Box 3"/>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83" name="Text Box 4"/>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84" name="Text Box 3"/>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85" name="Text Box 4"/>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86" name="Text Box 3"/>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87" name="Text Box 4"/>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88" name="Text Box 3"/>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89" name="Text Box 4"/>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90" name="Text Box 3"/>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91" name="Text Box 4"/>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92" name="Text Box 3"/>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93" name="Text Box 4"/>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94" name="Text Box 3"/>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95" name="Text Box 4"/>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96" name="Text Box 3"/>
        <xdr:cNvSpPr txBox="1"/>
      </xdr:nvSpPr>
      <xdr:spPr>
        <a:xfrm>
          <a:off x="4973955" y="6844665"/>
          <a:ext cx="76200" cy="967740"/>
        </a:xfrm>
        <a:prstGeom prst="rect">
          <a:avLst/>
        </a:prstGeom>
        <a:noFill/>
        <a:ln w="9525">
          <a:noFill/>
        </a:ln>
      </xdr:spPr>
    </xdr:sp>
    <xdr:clientData/>
  </xdr:twoCellAnchor>
  <xdr:twoCellAnchor editAs="oneCell">
    <xdr:from>
      <xdr:col>6</xdr:col>
      <xdr:colOff>0</xdr:colOff>
      <xdr:row>21</xdr:row>
      <xdr:rowOff>0</xdr:rowOff>
    </xdr:from>
    <xdr:to>
      <xdr:col>6</xdr:col>
      <xdr:colOff>76200</xdr:colOff>
      <xdr:row>24</xdr:row>
      <xdr:rowOff>129540</xdr:rowOff>
    </xdr:to>
    <xdr:sp>
      <xdr:nvSpPr>
        <xdr:cNvPr id="97" name="Text Box 4"/>
        <xdr:cNvSpPr txBox="1"/>
      </xdr:nvSpPr>
      <xdr:spPr>
        <a:xfrm>
          <a:off x="4973955" y="6844665"/>
          <a:ext cx="7620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98"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99"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00"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01"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02"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03"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04"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05"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06"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07"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08"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09"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10"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11"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12"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13"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14"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15"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16"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17"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18"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19"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20"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21"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22"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23"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24"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25"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26"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27"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28"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29"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30"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31"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32"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33"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34"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35"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36"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37"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38"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39"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40"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41"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42"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43" name="Text Box 4"/>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44" name="Text Box 3"/>
        <xdr:cNvSpPr txBox="1"/>
      </xdr:nvSpPr>
      <xdr:spPr>
        <a:xfrm>
          <a:off x="11273790" y="6844665"/>
          <a:ext cx="74930" cy="967740"/>
        </a:xfrm>
        <a:prstGeom prst="rect">
          <a:avLst/>
        </a:prstGeom>
        <a:noFill/>
        <a:ln w="9525">
          <a:noFill/>
        </a:ln>
      </xdr:spPr>
    </xdr:sp>
    <xdr:clientData/>
  </xdr:twoCellAnchor>
  <xdr:twoCellAnchor editAs="oneCell">
    <xdr:from>
      <xdr:col>17</xdr:col>
      <xdr:colOff>0</xdr:colOff>
      <xdr:row>21</xdr:row>
      <xdr:rowOff>0</xdr:rowOff>
    </xdr:from>
    <xdr:to>
      <xdr:col>17</xdr:col>
      <xdr:colOff>74930</xdr:colOff>
      <xdr:row>24</xdr:row>
      <xdr:rowOff>129540</xdr:rowOff>
    </xdr:to>
    <xdr:sp>
      <xdr:nvSpPr>
        <xdr:cNvPr id="145" name="Text Box 4"/>
        <xdr:cNvSpPr txBox="1"/>
      </xdr:nvSpPr>
      <xdr:spPr>
        <a:xfrm>
          <a:off x="11273790" y="6844665"/>
          <a:ext cx="74930" cy="967740"/>
        </a:xfrm>
        <a:prstGeom prst="rect">
          <a:avLst/>
        </a:prstGeom>
        <a:noFill/>
        <a:ln w="9525">
          <a:noFill/>
        </a:ln>
      </xdr:spPr>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0</xdr:row>
      <xdr:rowOff>0</xdr:rowOff>
    </xdr:from>
    <xdr:to>
      <xdr:col>6</xdr:col>
      <xdr:colOff>76200</xdr:colOff>
      <xdr:row>3</xdr:row>
      <xdr:rowOff>66675</xdr:rowOff>
    </xdr:to>
    <xdr:sp>
      <xdr:nvSpPr>
        <xdr:cNvPr id="2"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3"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4"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5"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6"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7"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8"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9"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0"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1"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2"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3"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4"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5"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6"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7"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8"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19"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20"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21"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22"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23" name="Text Box 4"/>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24" name="Text Box 3"/>
        <xdr:cNvSpPr txBox="1"/>
      </xdr:nvSpPr>
      <xdr:spPr>
        <a:xfrm>
          <a:off x="4973955" y="0"/>
          <a:ext cx="76200" cy="967740"/>
        </a:xfrm>
        <a:prstGeom prst="rect">
          <a:avLst/>
        </a:prstGeom>
        <a:noFill/>
        <a:ln w="9525">
          <a:noFill/>
        </a:ln>
      </xdr:spPr>
    </xdr:sp>
    <xdr:clientData/>
  </xdr:twoCellAnchor>
  <xdr:twoCellAnchor editAs="oneCell">
    <xdr:from>
      <xdr:col>6</xdr:col>
      <xdr:colOff>0</xdr:colOff>
      <xdr:row>0</xdr:row>
      <xdr:rowOff>0</xdr:rowOff>
    </xdr:from>
    <xdr:to>
      <xdr:col>6</xdr:col>
      <xdr:colOff>76200</xdr:colOff>
      <xdr:row>3</xdr:row>
      <xdr:rowOff>66675</xdr:rowOff>
    </xdr:to>
    <xdr:sp>
      <xdr:nvSpPr>
        <xdr:cNvPr id="25" name="Text Box 4"/>
        <xdr:cNvSpPr txBox="1"/>
      </xdr:nvSpPr>
      <xdr:spPr>
        <a:xfrm>
          <a:off x="4973955" y="0"/>
          <a:ext cx="7620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26"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27"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28"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29"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0"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1"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2"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3"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4"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5"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6"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7"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8"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39"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0"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1"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2"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3"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4"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5"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6"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7"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8"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49"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0"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1"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2"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3"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4"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5"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6"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7"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8"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59"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0"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1"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2"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3"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4"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5"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6"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7"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8"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69"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70"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71" name="Text Box 4"/>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72" name="Text Box 3"/>
        <xdr:cNvSpPr txBox="1"/>
      </xdr:nvSpPr>
      <xdr:spPr>
        <a:xfrm>
          <a:off x="11273790" y="0"/>
          <a:ext cx="74930" cy="967740"/>
        </a:xfrm>
        <a:prstGeom prst="rect">
          <a:avLst/>
        </a:prstGeom>
        <a:noFill/>
        <a:ln w="9525">
          <a:noFill/>
        </a:ln>
      </xdr:spPr>
    </xdr:sp>
    <xdr:clientData/>
  </xdr:twoCellAnchor>
  <xdr:twoCellAnchor editAs="oneCell">
    <xdr:from>
      <xdr:col>17</xdr:col>
      <xdr:colOff>0</xdr:colOff>
      <xdr:row>0</xdr:row>
      <xdr:rowOff>0</xdr:rowOff>
    </xdr:from>
    <xdr:to>
      <xdr:col>17</xdr:col>
      <xdr:colOff>74930</xdr:colOff>
      <xdr:row>3</xdr:row>
      <xdr:rowOff>66675</xdr:rowOff>
    </xdr:to>
    <xdr:sp>
      <xdr:nvSpPr>
        <xdr:cNvPr id="73" name="Text Box 4"/>
        <xdr:cNvSpPr txBox="1"/>
      </xdr:nvSpPr>
      <xdr:spPr>
        <a:xfrm>
          <a:off x="11273790" y="0"/>
          <a:ext cx="7493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74" name="Text Box 3"/>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75" name="Text Box 4"/>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76" name="Text Box 3"/>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77" name="Text Box 4"/>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78" name="Text Box 3"/>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79" name="Text Box 4"/>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0" name="Text Box 3"/>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1" name="Text Box 4"/>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2" name="Text Box 3"/>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3" name="Text Box 4"/>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4" name="Text Box 3"/>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5" name="Text Box 4"/>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6" name="Text Box 3"/>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7" name="Text Box 4"/>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8" name="Text Box 3"/>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9" name="Text Box 4"/>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0" name="Text Box 3"/>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1" name="Text Box 4"/>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2" name="Text Box 3"/>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3" name="Text Box 4"/>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4" name="Text Box 3"/>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5" name="Text Box 4"/>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6" name="Text Box 3"/>
        <xdr:cNvSpPr txBox="1"/>
      </xdr:nvSpPr>
      <xdr:spPr>
        <a:xfrm>
          <a:off x="4973955" y="64509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7" name="Text Box 4"/>
        <xdr:cNvSpPr txBox="1"/>
      </xdr:nvSpPr>
      <xdr:spPr>
        <a:xfrm>
          <a:off x="4973955" y="6450965"/>
          <a:ext cx="7620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98"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99"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0"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1"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2"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3"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4"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5"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6"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7"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8"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9"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0"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1"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2"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3"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4"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5"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6"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7"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8"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9"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0"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1"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2"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3"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4"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5"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6"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7"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8"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9"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0"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1"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2"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3"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4"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5"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6"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7"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8"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9"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40"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41"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42"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43" name="Text Box 4"/>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44" name="Text Box 3"/>
        <xdr:cNvSpPr txBox="1"/>
      </xdr:nvSpPr>
      <xdr:spPr>
        <a:xfrm>
          <a:off x="11273790" y="64509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45" name="Text Box 4"/>
        <xdr:cNvSpPr txBox="1"/>
      </xdr:nvSpPr>
      <xdr:spPr>
        <a:xfrm>
          <a:off x="11273790" y="6450965"/>
          <a:ext cx="74930" cy="967740"/>
        </a:xfrm>
        <a:prstGeom prst="rect">
          <a:avLst/>
        </a:prstGeom>
        <a:noFill/>
        <a:ln w="9525">
          <a:noFill/>
        </a:ln>
      </xdr:spPr>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76200</xdr:colOff>
      <xdr:row>3</xdr:row>
      <xdr:rowOff>66675</xdr:rowOff>
    </xdr:to>
    <xdr:sp>
      <xdr:nvSpPr>
        <xdr:cNvPr id="2"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3"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4"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5"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6"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7"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8"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9"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0"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1"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2"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3"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4"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5"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6"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7"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8"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19"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20"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21"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22"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23"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24" name="Text Box 3"/>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76200</xdr:colOff>
      <xdr:row>3</xdr:row>
      <xdr:rowOff>66675</xdr:rowOff>
    </xdr:to>
    <xdr:sp>
      <xdr:nvSpPr>
        <xdr:cNvPr id="25" name="Text Box 4"/>
        <xdr:cNvSpPr txBox="1"/>
      </xdr:nvSpPr>
      <xdr:spPr>
        <a:xfrm>
          <a:off x="0" y="0"/>
          <a:ext cx="7620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26"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27"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28"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29"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0"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1"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2"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3"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4"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5"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6"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7"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8"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39"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0"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1"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2"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3"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4"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5"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6"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7"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8"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49"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0"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1"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2"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3"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4"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5"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6"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7"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8"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59"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0"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1"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2"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3"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4"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5"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6"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7"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8"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69"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70"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71" name="Text Box 4"/>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72" name="Text Box 3"/>
        <xdr:cNvSpPr txBox="1"/>
      </xdr:nvSpPr>
      <xdr:spPr>
        <a:xfrm>
          <a:off x="0" y="0"/>
          <a:ext cx="74930" cy="967740"/>
        </a:xfrm>
        <a:prstGeom prst="rect">
          <a:avLst/>
        </a:prstGeom>
        <a:noFill/>
        <a:ln w="9525">
          <a:noFill/>
        </a:ln>
      </xdr:spPr>
    </xdr:sp>
    <xdr:clientData/>
  </xdr:twoCellAnchor>
  <xdr:twoCellAnchor editAs="oneCell">
    <xdr:from>
      <xdr:col>0</xdr:col>
      <xdr:colOff>0</xdr:colOff>
      <xdr:row>0</xdr:row>
      <xdr:rowOff>0</xdr:rowOff>
    </xdr:from>
    <xdr:to>
      <xdr:col>0</xdr:col>
      <xdr:colOff>74930</xdr:colOff>
      <xdr:row>3</xdr:row>
      <xdr:rowOff>66675</xdr:rowOff>
    </xdr:to>
    <xdr:sp>
      <xdr:nvSpPr>
        <xdr:cNvPr id="73" name="Text Box 4"/>
        <xdr:cNvSpPr txBox="1"/>
      </xdr:nvSpPr>
      <xdr:spPr>
        <a:xfrm>
          <a:off x="0" y="0"/>
          <a:ext cx="7493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74" name="Text Box 3"/>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75" name="Text Box 4"/>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76" name="Text Box 3"/>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77" name="Text Box 4"/>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78" name="Text Box 3"/>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79" name="Text Box 4"/>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0" name="Text Box 3"/>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1" name="Text Box 4"/>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2" name="Text Box 3"/>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3" name="Text Box 4"/>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4" name="Text Box 3"/>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5" name="Text Box 4"/>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6" name="Text Box 3"/>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7" name="Text Box 4"/>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8" name="Text Box 3"/>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89" name="Text Box 4"/>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0" name="Text Box 3"/>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1" name="Text Box 4"/>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2" name="Text Box 3"/>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3" name="Text Box 4"/>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4" name="Text Box 3"/>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5" name="Text Box 4"/>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6" name="Text Box 3"/>
        <xdr:cNvSpPr txBox="1"/>
      </xdr:nvSpPr>
      <xdr:spPr>
        <a:xfrm>
          <a:off x="4973955" y="7403465"/>
          <a:ext cx="76200" cy="967740"/>
        </a:xfrm>
        <a:prstGeom prst="rect">
          <a:avLst/>
        </a:prstGeom>
        <a:noFill/>
        <a:ln w="9525">
          <a:noFill/>
        </a:ln>
      </xdr:spPr>
    </xdr:sp>
    <xdr:clientData/>
  </xdr:twoCellAnchor>
  <xdr:twoCellAnchor editAs="oneCell">
    <xdr:from>
      <xdr:col>6</xdr:col>
      <xdr:colOff>0</xdr:colOff>
      <xdr:row>20</xdr:row>
      <xdr:rowOff>0</xdr:rowOff>
    </xdr:from>
    <xdr:to>
      <xdr:col>6</xdr:col>
      <xdr:colOff>76200</xdr:colOff>
      <xdr:row>23</xdr:row>
      <xdr:rowOff>129540</xdr:rowOff>
    </xdr:to>
    <xdr:sp>
      <xdr:nvSpPr>
        <xdr:cNvPr id="97" name="Text Box 4"/>
        <xdr:cNvSpPr txBox="1"/>
      </xdr:nvSpPr>
      <xdr:spPr>
        <a:xfrm>
          <a:off x="4973955" y="7403465"/>
          <a:ext cx="7620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98"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99"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0"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1"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2"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3"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4"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5"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6"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7"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8"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09"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0"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1"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2"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3"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4"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5"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6"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7"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8"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19"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0"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1"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2"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3"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4"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5"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6"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7"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8"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29"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0"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1"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2"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3"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4"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5"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6"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7"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8"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39"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40"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41"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42"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43" name="Text Box 4"/>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44" name="Text Box 3"/>
        <xdr:cNvSpPr txBox="1"/>
      </xdr:nvSpPr>
      <xdr:spPr>
        <a:xfrm>
          <a:off x="11273790" y="7403465"/>
          <a:ext cx="74930" cy="967740"/>
        </a:xfrm>
        <a:prstGeom prst="rect">
          <a:avLst/>
        </a:prstGeom>
        <a:noFill/>
        <a:ln w="9525">
          <a:noFill/>
        </a:ln>
      </xdr:spPr>
    </xdr:sp>
    <xdr:clientData/>
  </xdr:twoCellAnchor>
  <xdr:twoCellAnchor editAs="oneCell">
    <xdr:from>
      <xdr:col>17</xdr:col>
      <xdr:colOff>0</xdr:colOff>
      <xdr:row>20</xdr:row>
      <xdr:rowOff>0</xdr:rowOff>
    </xdr:from>
    <xdr:to>
      <xdr:col>17</xdr:col>
      <xdr:colOff>74930</xdr:colOff>
      <xdr:row>23</xdr:row>
      <xdr:rowOff>129540</xdr:rowOff>
    </xdr:to>
    <xdr:sp>
      <xdr:nvSpPr>
        <xdr:cNvPr id="145" name="Text Box 4"/>
        <xdr:cNvSpPr txBox="1"/>
      </xdr:nvSpPr>
      <xdr:spPr>
        <a:xfrm>
          <a:off x="11273790" y="7403465"/>
          <a:ext cx="74930" cy="96774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R441"/>
  <sheetViews>
    <sheetView view="pageBreakPreview" zoomScaleNormal="145" zoomScaleSheetLayoutView="100" workbookViewId="0">
      <pane ySplit="3" topLeftCell="A64" activePane="bottomLeft" state="frozen"/>
      <selection/>
      <selection pane="bottomLeft" activeCell="M20" sqref="M20"/>
    </sheetView>
  </sheetViews>
  <sheetFormatPr defaultColWidth="9" defaultRowHeight="10.5"/>
  <cols>
    <col min="1" max="1" width="18" style="21" customWidth="1"/>
    <col min="2" max="2" width="5.375" style="22" customWidth="1"/>
    <col min="3" max="3" width="3.8" style="22" customWidth="1"/>
    <col min="4" max="4" width="3.8" style="23" customWidth="1"/>
    <col min="5" max="5" width="7.1" style="22" customWidth="1"/>
    <col min="6" max="6" width="27.2" style="21" customWidth="1"/>
    <col min="7" max="7" width="8.2" style="22" customWidth="1"/>
    <col min="8" max="8" width="4.8" style="22" customWidth="1"/>
    <col min="9" max="9" width="8.5" style="22" customWidth="1"/>
    <col min="10" max="10" width="7.9" style="22" customWidth="1"/>
    <col min="11" max="11" width="9.6" style="22" customWidth="1"/>
    <col min="12" max="12" width="8.75" style="22" customWidth="1"/>
    <col min="13" max="13" width="9.125" style="22" customWidth="1"/>
    <col min="14" max="14" width="9" style="22" customWidth="1"/>
    <col min="15" max="17" width="5.6" style="22" customWidth="1"/>
    <col min="18" max="18" width="6.7" style="23" customWidth="1"/>
    <col min="19" max="16384" width="9" style="23"/>
  </cols>
  <sheetData>
    <row r="1" s="1" customFormat="1" ht="25.95" customHeight="1" spans="1:18">
      <c r="A1" s="24" t="s">
        <v>0</v>
      </c>
      <c r="B1" s="24"/>
      <c r="C1" s="24"/>
      <c r="D1" s="24"/>
      <c r="E1" s="24"/>
      <c r="F1" s="24"/>
      <c r="G1" s="24"/>
      <c r="H1" s="24"/>
      <c r="I1" s="24"/>
      <c r="J1" s="24"/>
      <c r="K1" s="24"/>
      <c r="L1" s="24"/>
      <c r="M1" s="24"/>
      <c r="N1" s="24"/>
      <c r="O1" s="24"/>
      <c r="P1" s="24"/>
      <c r="Q1" s="24"/>
      <c r="R1" s="24"/>
    </row>
    <row r="2" s="1" customFormat="1" ht="19.05" hidden="1" customHeight="1" spans="1:18">
      <c r="A2" s="25" t="s">
        <v>1</v>
      </c>
      <c r="B2" s="25" t="s">
        <v>2</v>
      </c>
      <c r="C2" s="25" t="s">
        <v>3</v>
      </c>
      <c r="D2" s="25" t="s">
        <v>4</v>
      </c>
      <c r="E2" s="25"/>
      <c r="F2" s="25" t="s">
        <v>5</v>
      </c>
      <c r="G2" s="25" t="s">
        <v>6</v>
      </c>
      <c r="H2" s="25" t="s">
        <v>7</v>
      </c>
      <c r="I2" s="39" t="s">
        <v>8</v>
      </c>
      <c r="J2" s="40"/>
      <c r="K2" s="40"/>
      <c r="L2" s="40"/>
      <c r="M2" s="40"/>
      <c r="N2" s="41"/>
      <c r="O2" s="25" t="s">
        <v>9</v>
      </c>
      <c r="P2" s="42" t="s">
        <v>10</v>
      </c>
      <c r="Q2" s="42" t="s">
        <v>11</v>
      </c>
      <c r="R2" s="25" t="s">
        <v>12</v>
      </c>
    </row>
    <row r="3" s="1" customFormat="1" ht="25.95" hidden="1" customHeight="1" spans="1:18">
      <c r="A3" s="25"/>
      <c r="B3" s="25"/>
      <c r="C3" s="25"/>
      <c r="D3" s="25" t="s">
        <v>13</v>
      </c>
      <c r="E3" s="25" t="s">
        <v>14</v>
      </c>
      <c r="F3" s="25"/>
      <c r="G3" s="25"/>
      <c r="H3" s="25"/>
      <c r="I3" s="25" t="s">
        <v>15</v>
      </c>
      <c r="J3" s="25" t="s">
        <v>16</v>
      </c>
      <c r="K3" s="25" t="s">
        <v>17</v>
      </c>
      <c r="L3" s="25" t="s">
        <v>18</v>
      </c>
      <c r="M3" s="25" t="s">
        <v>19</v>
      </c>
      <c r="N3" s="25" t="s">
        <v>20</v>
      </c>
      <c r="O3" s="25"/>
      <c r="P3" s="43"/>
      <c r="Q3" s="43"/>
      <c r="R3" s="25"/>
    </row>
    <row r="4" s="2" customFormat="1" ht="22" hidden="1" customHeight="1" spans="1:18">
      <c r="A4" s="25" t="s">
        <v>21</v>
      </c>
      <c r="B4" s="25"/>
      <c r="C4" s="25" t="s">
        <v>22</v>
      </c>
      <c r="D4" s="25" t="s">
        <v>22</v>
      </c>
      <c r="E4" s="25" t="s">
        <v>22</v>
      </c>
      <c r="F4" s="25" t="s">
        <v>22</v>
      </c>
      <c r="G4" s="25" t="s">
        <v>22</v>
      </c>
      <c r="H4" s="25" t="s">
        <v>22</v>
      </c>
      <c r="I4" s="25">
        <f t="shared" ref="I4:N4" si="0">SUM(I5,I110,I147,I151,I210,I233,I255,I288)</f>
        <v>55295.95</v>
      </c>
      <c r="J4" s="25">
        <f t="shared" si="0"/>
        <v>10057</v>
      </c>
      <c r="K4" s="25">
        <f t="shared" si="0"/>
        <v>4276.5</v>
      </c>
      <c r="L4" s="25">
        <f t="shared" si="0"/>
        <v>29948</v>
      </c>
      <c r="M4" s="25">
        <f t="shared" si="0"/>
        <v>1864.45</v>
      </c>
      <c r="N4" s="25">
        <f t="shared" si="0"/>
        <v>9150</v>
      </c>
      <c r="O4" s="28" t="s">
        <v>22</v>
      </c>
      <c r="P4" s="28" t="s">
        <v>22</v>
      </c>
      <c r="Q4" s="28" t="s">
        <v>22</v>
      </c>
      <c r="R4" s="30"/>
    </row>
    <row r="5" s="2" customFormat="1" ht="22" hidden="1" customHeight="1" spans="1:18">
      <c r="A5" s="26" t="s">
        <v>23</v>
      </c>
      <c r="B5" s="25"/>
      <c r="C5" s="25" t="s">
        <v>22</v>
      </c>
      <c r="D5" s="25" t="s">
        <v>22</v>
      </c>
      <c r="E5" s="25" t="s">
        <v>22</v>
      </c>
      <c r="F5" s="25" t="s">
        <v>22</v>
      </c>
      <c r="G5" s="25" t="s">
        <v>22</v>
      </c>
      <c r="H5" s="25" t="s">
        <v>22</v>
      </c>
      <c r="I5" s="25">
        <f t="shared" ref="I5:N5" si="1">SUM(I6,I48,I60,I68,I94)</f>
        <v>18769.2</v>
      </c>
      <c r="J5" s="25">
        <f t="shared" si="1"/>
        <v>8422</v>
      </c>
      <c r="K5" s="25">
        <f t="shared" si="1"/>
        <v>3602</v>
      </c>
      <c r="L5" s="25">
        <f t="shared" si="1"/>
        <v>4024</v>
      </c>
      <c r="M5" s="25">
        <f t="shared" si="1"/>
        <v>311.2</v>
      </c>
      <c r="N5" s="25">
        <f t="shared" si="1"/>
        <v>2410</v>
      </c>
      <c r="O5" s="28" t="s">
        <v>22</v>
      </c>
      <c r="P5" s="28" t="s">
        <v>22</v>
      </c>
      <c r="Q5" s="28" t="s">
        <v>22</v>
      </c>
      <c r="R5" s="30"/>
    </row>
    <row r="6" s="2" customFormat="1" ht="22" hidden="1" customHeight="1" spans="1:18">
      <c r="A6" s="26" t="s">
        <v>24</v>
      </c>
      <c r="B6" s="25"/>
      <c r="C6" s="25" t="s">
        <v>22</v>
      </c>
      <c r="D6" s="25" t="s">
        <v>22</v>
      </c>
      <c r="E6" s="25" t="s">
        <v>22</v>
      </c>
      <c r="F6" s="25" t="s">
        <v>22</v>
      </c>
      <c r="G6" s="25" t="s">
        <v>22</v>
      </c>
      <c r="H6" s="25" t="s">
        <v>22</v>
      </c>
      <c r="I6" s="25">
        <f t="shared" ref="I6:N6" si="2">SUM(I7,I11,I38,I39,I44,I45,I46,I47)</f>
        <v>9084</v>
      </c>
      <c r="J6" s="25">
        <f t="shared" si="2"/>
        <v>5722</v>
      </c>
      <c r="K6" s="25">
        <f t="shared" si="2"/>
        <v>952</v>
      </c>
      <c r="L6" s="25">
        <f t="shared" si="2"/>
        <v>100</v>
      </c>
      <c r="M6" s="25">
        <f t="shared" si="2"/>
        <v>300</v>
      </c>
      <c r="N6" s="25">
        <f t="shared" si="2"/>
        <v>2010</v>
      </c>
      <c r="O6" s="25" t="s">
        <v>22</v>
      </c>
      <c r="P6" s="25" t="s">
        <v>22</v>
      </c>
      <c r="Q6" s="28" t="s">
        <v>22</v>
      </c>
      <c r="R6" s="30"/>
    </row>
    <row r="7" s="1" customFormat="1" ht="22" customHeight="1" spans="1:18">
      <c r="A7" s="27" t="s">
        <v>25</v>
      </c>
      <c r="B7" s="28">
        <f>SUM(B8:B10)</f>
        <v>3</v>
      </c>
      <c r="C7" s="28" t="s">
        <v>26</v>
      </c>
      <c r="D7" s="28" t="s">
        <v>27</v>
      </c>
      <c r="E7" s="28">
        <f>SUM(E8:E10)</f>
        <v>0.13</v>
      </c>
      <c r="F7" s="27" t="s">
        <v>28</v>
      </c>
      <c r="G7" s="28" t="s">
        <v>29</v>
      </c>
      <c r="H7" s="28"/>
      <c r="I7" s="28">
        <f t="shared" ref="I7:N7" si="3">SUM(I8:I10)</f>
        <v>790</v>
      </c>
      <c r="J7" s="28">
        <f t="shared" si="3"/>
        <v>790</v>
      </c>
      <c r="K7" s="28">
        <f t="shared" si="3"/>
        <v>0</v>
      </c>
      <c r="L7" s="28">
        <f t="shared" si="3"/>
        <v>0</v>
      </c>
      <c r="M7" s="28">
        <f t="shared" si="3"/>
        <v>0</v>
      </c>
      <c r="N7" s="28">
        <f t="shared" si="3"/>
        <v>0</v>
      </c>
      <c r="O7" s="28" t="s">
        <v>30</v>
      </c>
      <c r="P7" s="28" t="s">
        <v>31</v>
      </c>
      <c r="Q7" s="28" t="s">
        <v>32</v>
      </c>
      <c r="R7" s="30" t="s">
        <v>33</v>
      </c>
    </row>
    <row r="8" s="1" customFormat="1" ht="22" customHeight="1" spans="1:18">
      <c r="A8" s="27" t="s">
        <v>34</v>
      </c>
      <c r="B8" s="28">
        <v>1</v>
      </c>
      <c r="C8" s="28" t="s">
        <v>26</v>
      </c>
      <c r="D8" s="28" t="s">
        <v>27</v>
      </c>
      <c r="E8" s="28">
        <v>0.03</v>
      </c>
      <c r="F8" s="27" t="s">
        <v>35</v>
      </c>
      <c r="G8" s="28" t="s">
        <v>36</v>
      </c>
      <c r="H8" s="28">
        <v>2023</v>
      </c>
      <c r="I8" s="28">
        <v>300</v>
      </c>
      <c r="J8" s="28">
        <v>300</v>
      </c>
      <c r="K8" s="28"/>
      <c r="L8" s="28"/>
      <c r="M8" s="28"/>
      <c r="N8" s="28">
        <v>0</v>
      </c>
      <c r="O8" s="28" t="s">
        <v>37</v>
      </c>
      <c r="P8" s="28" t="s">
        <v>31</v>
      </c>
      <c r="Q8" s="28" t="s">
        <v>32</v>
      </c>
      <c r="R8" s="28"/>
    </row>
    <row r="9" s="1" customFormat="1" ht="33" hidden="1" customHeight="1" spans="1:18">
      <c r="A9" s="27" t="s">
        <v>38</v>
      </c>
      <c r="B9" s="28">
        <v>1</v>
      </c>
      <c r="C9" s="28" t="s">
        <v>26</v>
      </c>
      <c r="D9" s="28" t="s">
        <v>27</v>
      </c>
      <c r="E9" s="28">
        <v>0.04</v>
      </c>
      <c r="F9" s="27" t="s">
        <v>39</v>
      </c>
      <c r="G9" s="28" t="s">
        <v>36</v>
      </c>
      <c r="H9" s="28">
        <v>2024</v>
      </c>
      <c r="I9" s="28">
        <v>400</v>
      </c>
      <c r="J9" s="28">
        <v>400</v>
      </c>
      <c r="K9" s="28"/>
      <c r="L9" s="28"/>
      <c r="M9" s="28"/>
      <c r="N9" s="28">
        <v>0</v>
      </c>
      <c r="O9" s="28" t="s">
        <v>37</v>
      </c>
      <c r="P9" s="28" t="s">
        <v>31</v>
      </c>
      <c r="Q9" s="28" t="s">
        <v>32</v>
      </c>
      <c r="R9" s="30"/>
    </row>
    <row r="10" s="3" customFormat="1" ht="22" hidden="1" customHeight="1" spans="1:18">
      <c r="A10" s="29" t="s">
        <v>40</v>
      </c>
      <c r="B10" s="28">
        <v>1</v>
      </c>
      <c r="C10" s="28" t="s">
        <v>26</v>
      </c>
      <c r="D10" s="28" t="s">
        <v>27</v>
      </c>
      <c r="E10" s="28">
        <v>0.06</v>
      </c>
      <c r="F10" s="29" t="s">
        <v>41</v>
      </c>
      <c r="G10" s="28" t="s">
        <v>36</v>
      </c>
      <c r="H10" s="28">
        <v>2025</v>
      </c>
      <c r="I10" s="28">
        <f>SUM(J10:N10)</f>
        <v>90</v>
      </c>
      <c r="J10" s="28">
        <v>90</v>
      </c>
      <c r="K10" s="28"/>
      <c r="L10" s="28"/>
      <c r="M10" s="28"/>
      <c r="N10" s="28"/>
      <c r="O10" s="28" t="s">
        <v>37</v>
      </c>
      <c r="P10" s="28" t="s">
        <v>31</v>
      </c>
      <c r="Q10" s="28" t="s">
        <v>32</v>
      </c>
      <c r="R10" s="30" t="s">
        <v>33</v>
      </c>
    </row>
    <row r="11" s="1" customFormat="1" ht="22" customHeight="1" spans="1:18">
      <c r="A11" s="27" t="s">
        <v>42</v>
      </c>
      <c r="B11" s="28">
        <f>SUM(B12:B37)</f>
        <v>26</v>
      </c>
      <c r="C11" s="28" t="s">
        <v>26</v>
      </c>
      <c r="D11" s="28" t="s">
        <v>43</v>
      </c>
      <c r="E11" s="28"/>
      <c r="F11" s="27" t="s">
        <v>44</v>
      </c>
      <c r="G11" s="28"/>
      <c r="H11" s="28"/>
      <c r="I11" s="28">
        <f>SUM(J11:N11)</f>
        <v>8094</v>
      </c>
      <c r="J11" s="28">
        <f>SUM(J12:J37)</f>
        <v>4932</v>
      </c>
      <c r="K11" s="28">
        <f>SUM(K12:K37)</f>
        <v>852</v>
      </c>
      <c r="L11" s="28">
        <f>SUM(L12:L37)</f>
        <v>0</v>
      </c>
      <c r="M11" s="28">
        <f>SUM(M12:M37)</f>
        <v>300</v>
      </c>
      <c r="N11" s="28">
        <f>SUM(N12:N37)</f>
        <v>2010</v>
      </c>
      <c r="O11" s="28" t="s">
        <v>45</v>
      </c>
      <c r="P11" s="28"/>
      <c r="Q11" s="28"/>
      <c r="R11" s="28" t="s">
        <v>46</v>
      </c>
    </row>
    <row r="12" s="84" customFormat="1" ht="97" hidden="1" customHeight="1" spans="1:18">
      <c r="A12" s="87" t="s">
        <v>47</v>
      </c>
      <c r="B12" s="31">
        <v>1</v>
      </c>
      <c r="C12" s="31" t="s">
        <v>26</v>
      </c>
      <c r="D12" s="31" t="s">
        <v>48</v>
      </c>
      <c r="E12" s="31">
        <v>400</v>
      </c>
      <c r="F12" s="29" t="s">
        <v>49</v>
      </c>
      <c r="G12" s="28" t="s">
        <v>36</v>
      </c>
      <c r="H12" s="31">
        <v>2022</v>
      </c>
      <c r="I12" s="31">
        <v>130</v>
      </c>
      <c r="J12" s="31">
        <v>0</v>
      </c>
      <c r="K12" s="31">
        <v>100</v>
      </c>
      <c r="L12" s="31"/>
      <c r="M12" s="31"/>
      <c r="N12" s="31">
        <v>30</v>
      </c>
      <c r="O12" s="28" t="s">
        <v>50</v>
      </c>
      <c r="P12" s="31" t="s">
        <v>31</v>
      </c>
      <c r="Q12" s="31" t="s">
        <v>32</v>
      </c>
      <c r="R12" s="31"/>
    </row>
    <row r="13" s="84" customFormat="1" ht="34" hidden="1" customHeight="1" spans="1:18">
      <c r="A13" s="29" t="s">
        <v>51</v>
      </c>
      <c r="B13" s="31">
        <v>1</v>
      </c>
      <c r="C13" s="31" t="s">
        <v>26</v>
      </c>
      <c r="D13" s="31" t="s">
        <v>52</v>
      </c>
      <c r="E13" s="31">
        <v>0.2</v>
      </c>
      <c r="F13" s="29" t="s">
        <v>53</v>
      </c>
      <c r="G13" s="28" t="s">
        <v>36</v>
      </c>
      <c r="H13" s="31">
        <v>2022</v>
      </c>
      <c r="I13" s="31">
        <v>72</v>
      </c>
      <c r="J13" s="31">
        <v>0</v>
      </c>
      <c r="K13" s="31">
        <v>12</v>
      </c>
      <c r="L13" s="31"/>
      <c r="M13" s="31"/>
      <c r="N13" s="31">
        <v>60</v>
      </c>
      <c r="O13" s="28" t="s">
        <v>50</v>
      </c>
      <c r="P13" s="31" t="s">
        <v>31</v>
      </c>
      <c r="Q13" s="31" t="s">
        <v>32</v>
      </c>
      <c r="R13" s="31"/>
    </row>
    <row r="14" s="3" customFormat="1" ht="22" hidden="1" customHeight="1" spans="1:18">
      <c r="A14" s="29" t="s">
        <v>54</v>
      </c>
      <c r="B14" s="31">
        <v>1</v>
      </c>
      <c r="C14" s="31" t="s">
        <v>26</v>
      </c>
      <c r="D14" s="31" t="s">
        <v>48</v>
      </c>
      <c r="E14" s="31">
        <v>100</v>
      </c>
      <c r="F14" s="29" t="s">
        <v>55</v>
      </c>
      <c r="G14" s="28" t="s">
        <v>36</v>
      </c>
      <c r="H14" s="31">
        <v>2022</v>
      </c>
      <c r="I14" s="31">
        <v>100</v>
      </c>
      <c r="J14" s="31">
        <v>60</v>
      </c>
      <c r="K14" s="31"/>
      <c r="L14" s="31"/>
      <c r="M14" s="31"/>
      <c r="N14" s="31">
        <v>40</v>
      </c>
      <c r="O14" s="28" t="s">
        <v>50</v>
      </c>
      <c r="P14" s="31" t="s">
        <v>31</v>
      </c>
      <c r="Q14" s="31" t="s">
        <v>32</v>
      </c>
      <c r="R14" s="30" t="s">
        <v>33</v>
      </c>
    </row>
    <row r="15" s="3" customFormat="1" ht="46" hidden="1" customHeight="1" spans="1:18">
      <c r="A15" s="29" t="s">
        <v>56</v>
      </c>
      <c r="B15" s="31">
        <v>1</v>
      </c>
      <c r="C15" s="31" t="s">
        <v>26</v>
      </c>
      <c r="D15" s="31" t="s">
        <v>48</v>
      </c>
      <c r="E15" s="31">
        <v>100</v>
      </c>
      <c r="F15" s="29" t="s">
        <v>57</v>
      </c>
      <c r="G15" s="31" t="s">
        <v>58</v>
      </c>
      <c r="H15" s="31">
        <v>2022</v>
      </c>
      <c r="I15" s="31">
        <v>200</v>
      </c>
      <c r="J15" s="31">
        <v>0</v>
      </c>
      <c r="K15" s="31">
        <v>150</v>
      </c>
      <c r="L15" s="31"/>
      <c r="M15" s="31"/>
      <c r="N15" s="31">
        <v>50</v>
      </c>
      <c r="O15" s="28" t="s">
        <v>50</v>
      </c>
      <c r="P15" s="31" t="s">
        <v>31</v>
      </c>
      <c r="Q15" s="31" t="s">
        <v>32</v>
      </c>
      <c r="R15" s="30" t="s">
        <v>33</v>
      </c>
    </row>
    <row r="16" s="4" customFormat="1" ht="42" spans="1:18">
      <c r="A16" s="27" t="s">
        <v>59</v>
      </c>
      <c r="B16" s="28">
        <v>1</v>
      </c>
      <c r="C16" s="28" t="s">
        <v>26</v>
      </c>
      <c r="D16" s="28" t="s">
        <v>48</v>
      </c>
      <c r="E16" s="28">
        <v>500</v>
      </c>
      <c r="F16" s="27" t="s">
        <v>60</v>
      </c>
      <c r="G16" s="28" t="s">
        <v>61</v>
      </c>
      <c r="H16" s="28">
        <v>2023</v>
      </c>
      <c r="I16" s="28">
        <v>280</v>
      </c>
      <c r="J16" s="28">
        <v>210</v>
      </c>
      <c r="K16" s="28"/>
      <c r="L16" s="28"/>
      <c r="M16" s="28"/>
      <c r="N16" s="28">
        <v>70</v>
      </c>
      <c r="O16" s="28" t="s">
        <v>37</v>
      </c>
      <c r="P16" s="28" t="s">
        <v>31</v>
      </c>
      <c r="Q16" s="28" t="s">
        <v>32</v>
      </c>
      <c r="R16" s="28"/>
    </row>
    <row r="17" s="79" customFormat="1" ht="21" spans="1:18">
      <c r="A17" s="27" t="s">
        <v>62</v>
      </c>
      <c r="B17" s="28">
        <v>1</v>
      </c>
      <c r="C17" s="28" t="s">
        <v>26</v>
      </c>
      <c r="D17" s="28" t="s">
        <v>48</v>
      </c>
      <c r="E17" s="28">
        <v>100</v>
      </c>
      <c r="F17" s="27" t="s">
        <v>63</v>
      </c>
      <c r="G17" s="28" t="s">
        <v>64</v>
      </c>
      <c r="H17" s="28">
        <v>2023</v>
      </c>
      <c r="I17" s="28">
        <v>250</v>
      </c>
      <c r="J17" s="28">
        <v>200</v>
      </c>
      <c r="K17" s="28"/>
      <c r="L17" s="28"/>
      <c r="M17" s="28"/>
      <c r="N17" s="28">
        <v>50</v>
      </c>
      <c r="O17" s="28" t="s">
        <v>37</v>
      </c>
      <c r="P17" s="28" t="s">
        <v>31</v>
      </c>
      <c r="Q17" s="28" t="s">
        <v>32</v>
      </c>
      <c r="R17" s="28"/>
    </row>
    <row r="18" s="79" customFormat="1" ht="31" customHeight="1" spans="1:18">
      <c r="A18" s="27" t="s">
        <v>65</v>
      </c>
      <c r="B18" s="28">
        <v>1</v>
      </c>
      <c r="C18" s="28" t="s">
        <v>26</v>
      </c>
      <c r="D18" s="28" t="s">
        <v>66</v>
      </c>
      <c r="E18" s="28">
        <v>1</v>
      </c>
      <c r="F18" s="27" t="s">
        <v>67</v>
      </c>
      <c r="G18" s="28" t="s">
        <v>68</v>
      </c>
      <c r="H18" s="28">
        <v>2023</v>
      </c>
      <c r="I18" s="28">
        <v>300</v>
      </c>
      <c r="J18" s="28">
        <v>0</v>
      </c>
      <c r="K18" s="28"/>
      <c r="L18" s="28"/>
      <c r="M18" s="28">
        <v>300</v>
      </c>
      <c r="N18" s="28">
        <v>0</v>
      </c>
      <c r="O18" s="28" t="s">
        <v>37</v>
      </c>
      <c r="P18" s="28" t="s">
        <v>31</v>
      </c>
      <c r="Q18" s="28" t="s">
        <v>32</v>
      </c>
      <c r="R18" s="28"/>
    </row>
    <row r="19" s="79" customFormat="1" ht="45" customHeight="1" spans="1:18">
      <c r="A19" s="27" t="s">
        <v>69</v>
      </c>
      <c r="B19" s="28">
        <v>1</v>
      </c>
      <c r="C19" s="28" t="s">
        <v>26</v>
      </c>
      <c r="D19" s="28" t="s">
        <v>66</v>
      </c>
      <c r="E19" s="28">
        <v>10000</v>
      </c>
      <c r="F19" s="27" t="s">
        <v>70</v>
      </c>
      <c r="G19" s="28" t="s">
        <v>36</v>
      </c>
      <c r="H19" s="28">
        <v>2023</v>
      </c>
      <c r="I19" s="28">
        <v>120</v>
      </c>
      <c r="J19" s="28">
        <v>0</v>
      </c>
      <c r="K19" s="28">
        <v>120</v>
      </c>
      <c r="L19" s="28"/>
      <c r="M19" s="28"/>
      <c r="N19" s="28">
        <v>0</v>
      </c>
      <c r="O19" s="28" t="s">
        <v>37</v>
      </c>
      <c r="P19" s="28" t="s">
        <v>31</v>
      </c>
      <c r="Q19" s="28" t="s">
        <v>32</v>
      </c>
      <c r="R19" s="28"/>
    </row>
    <row r="20" s="79" customFormat="1" ht="22" customHeight="1" spans="1:18">
      <c r="A20" s="27" t="s">
        <v>71</v>
      </c>
      <c r="B20" s="28">
        <v>1</v>
      </c>
      <c r="C20" s="28" t="s">
        <v>26</v>
      </c>
      <c r="D20" s="28" t="s">
        <v>52</v>
      </c>
      <c r="E20" s="28">
        <v>0.5</v>
      </c>
      <c r="F20" s="27" t="s">
        <v>72</v>
      </c>
      <c r="G20" s="28" t="s">
        <v>36</v>
      </c>
      <c r="H20" s="28">
        <v>2023</v>
      </c>
      <c r="I20" s="28">
        <v>180</v>
      </c>
      <c r="J20" s="28">
        <v>0</v>
      </c>
      <c r="K20" s="28">
        <v>30</v>
      </c>
      <c r="L20" s="28"/>
      <c r="M20" s="28"/>
      <c r="N20" s="28">
        <v>150</v>
      </c>
      <c r="O20" s="28" t="s">
        <v>37</v>
      </c>
      <c r="P20" s="28" t="s">
        <v>31</v>
      </c>
      <c r="Q20" s="28" t="s">
        <v>32</v>
      </c>
      <c r="R20" s="28"/>
    </row>
    <row r="21" s="79" customFormat="1" ht="22" customHeight="1" spans="1:18">
      <c r="A21" s="27" t="s">
        <v>73</v>
      </c>
      <c r="B21" s="28">
        <v>1</v>
      </c>
      <c r="C21" s="28" t="s">
        <v>26</v>
      </c>
      <c r="D21" s="28" t="s">
        <v>27</v>
      </c>
      <c r="E21" s="28">
        <v>0.05</v>
      </c>
      <c r="F21" s="27" t="s">
        <v>74</v>
      </c>
      <c r="G21" s="28" t="s">
        <v>36</v>
      </c>
      <c r="H21" s="28">
        <v>2023</v>
      </c>
      <c r="I21" s="28">
        <v>30</v>
      </c>
      <c r="J21" s="28">
        <v>0</v>
      </c>
      <c r="K21" s="28">
        <v>10</v>
      </c>
      <c r="L21" s="28"/>
      <c r="M21" s="28"/>
      <c r="N21" s="28">
        <v>20</v>
      </c>
      <c r="O21" s="28" t="s">
        <v>37</v>
      </c>
      <c r="P21" s="28" t="s">
        <v>31</v>
      </c>
      <c r="Q21" s="28" t="s">
        <v>32</v>
      </c>
      <c r="R21" s="28"/>
    </row>
    <row r="22" s="79" customFormat="1" ht="22" customHeight="1" spans="1:18">
      <c r="A22" s="27" t="s">
        <v>75</v>
      </c>
      <c r="B22" s="28">
        <v>1</v>
      </c>
      <c r="C22" s="28" t="s">
        <v>26</v>
      </c>
      <c r="D22" s="28" t="s">
        <v>48</v>
      </c>
      <c r="E22" s="28">
        <v>50</v>
      </c>
      <c r="F22" s="27" t="s">
        <v>76</v>
      </c>
      <c r="G22" s="28" t="s">
        <v>68</v>
      </c>
      <c r="H22" s="28">
        <v>2023</v>
      </c>
      <c r="I22" s="28">
        <v>50</v>
      </c>
      <c r="J22" s="28">
        <v>0</v>
      </c>
      <c r="K22" s="28">
        <v>30</v>
      </c>
      <c r="L22" s="28"/>
      <c r="M22" s="28"/>
      <c r="N22" s="28">
        <v>20</v>
      </c>
      <c r="O22" s="28" t="s">
        <v>37</v>
      </c>
      <c r="P22" s="28" t="s">
        <v>31</v>
      </c>
      <c r="Q22" s="28" t="s">
        <v>32</v>
      </c>
      <c r="R22" s="28"/>
    </row>
    <row r="23" s="79" customFormat="1" ht="41" customHeight="1" spans="1:18">
      <c r="A23" s="27" t="s">
        <v>77</v>
      </c>
      <c r="B23" s="28">
        <v>1</v>
      </c>
      <c r="C23" s="28" t="s">
        <v>26</v>
      </c>
      <c r="D23" s="28" t="s">
        <v>48</v>
      </c>
      <c r="E23" s="28">
        <v>300</v>
      </c>
      <c r="F23" s="27" t="s">
        <v>78</v>
      </c>
      <c r="G23" s="28" t="s">
        <v>36</v>
      </c>
      <c r="H23" s="28">
        <v>2023</v>
      </c>
      <c r="I23" s="28">
        <v>600</v>
      </c>
      <c r="J23" s="28">
        <v>0</v>
      </c>
      <c r="K23" s="28">
        <v>400</v>
      </c>
      <c r="L23" s="28"/>
      <c r="M23" s="28"/>
      <c r="N23" s="28">
        <v>200</v>
      </c>
      <c r="O23" s="28" t="s">
        <v>37</v>
      </c>
      <c r="P23" s="28" t="s">
        <v>31</v>
      </c>
      <c r="Q23" s="28" t="s">
        <v>32</v>
      </c>
      <c r="R23" s="28"/>
    </row>
    <row r="24" s="4" customFormat="1" ht="37" hidden="1" customHeight="1" spans="1:18">
      <c r="A24" s="27" t="s">
        <v>79</v>
      </c>
      <c r="B24" s="28">
        <v>1</v>
      </c>
      <c r="C24" s="28" t="s">
        <v>26</v>
      </c>
      <c r="D24" s="28" t="s">
        <v>48</v>
      </c>
      <c r="E24" s="28">
        <v>1000</v>
      </c>
      <c r="F24" s="27" t="s">
        <v>80</v>
      </c>
      <c r="G24" s="28" t="s">
        <v>36</v>
      </c>
      <c r="H24" s="28">
        <v>2024</v>
      </c>
      <c r="I24" s="28">
        <v>1250</v>
      </c>
      <c r="J24" s="28">
        <v>1000</v>
      </c>
      <c r="K24" s="28"/>
      <c r="L24" s="28"/>
      <c r="M24" s="28"/>
      <c r="N24" s="28">
        <v>250</v>
      </c>
      <c r="O24" s="28" t="s">
        <v>37</v>
      </c>
      <c r="P24" s="28" t="s">
        <v>81</v>
      </c>
      <c r="Q24" s="28" t="s">
        <v>32</v>
      </c>
      <c r="R24" s="28"/>
    </row>
    <row r="25" s="1" customFormat="1" ht="40" hidden="1" customHeight="1" spans="1:18">
      <c r="A25" s="27" t="s">
        <v>82</v>
      </c>
      <c r="B25" s="28">
        <v>1</v>
      </c>
      <c r="C25" s="28" t="s">
        <v>26</v>
      </c>
      <c r="D25" s="28" t="s">
        <v>48</v>
      </c>
      <c r="E25" s="28">
        <v>10000</v>
      </c>
      <c r="F25" s="27" t="s">
        <v>83</v>
      </c>
      <c r="G25" s="28" t="s">
        <v>36</v>
      </c>
      <c r="H25" s="28">
        <v>2024</v>
      </c>
      <c r="I25" s="28">
        <v>120</v>
      </c>
      <c r="J25" s="28">
        <v>120</v>
      </c>
      <c r="K25" s="28"/>
      <c r="L25" s="28"/>
      <c r="M25" s="28"/>
      <c r="N25" s="28">
        <v>0</v>
      </c>
      <c r="O25" s="28" t="s">
        <v>37</v>
      </c>
      <c r="P25" s="28" t="s">
        <v>81</v>
      </c>
      <c r="Q25" s="28" t="s">
        <v>32</v>
      </c>
      <c r="R25" s="28"/>
    </row>
    <row r="26" s="1" customFormat="1" ht="21" hidden="1" spans="1:18">
      <c r="A26" s="27" t="s">
        <v>84</v>
      </c>
      <c r="B26" s="28">
        <v>1</v>
      </c>
      <c r="C26" s="28" t="s">
        <v>26</v>
      </c>
      <c r="D26" s="28" t="s">
        <v>52</v>
      </c>
      <c r="E26" s="28">
        <v>0.1</v>
      </c>
      <c r="F26" s="27" t="s">
        <v>85</v>
      </c>
      <c r="G26" s="28" t="s">
        <v>36</v>
      </c>
      <c r="H26" s="28">
        <v>2024</v>
      </c>
      <c r="I26" s="28">
        <v>36</v>
      </c>
      <c r="J26" s="28">
        <v>6</v>
      </c>
      <c r="K26" s="28"/>
      <c r="L26" s="28"/>
      <c r="M26" s="28"/>
      <c r="N26" s="28">
        <v>30</v>
      </c>
      <c r="O26" s="28" t="s">
        <v>37</v>
      </c>
      <c r="P26" s="28" t="s">
        <v>81</v>
      </c>
      <c r="Q26" s="28" t="s">
        <v>32</v>
      </c>
      <c r="R26" s="28"/>
    </row>
    <row r="27" s="1" customFormat="1" ht="21" hidden="1" spans="1:18">
      <c r="A27" s="27" t="s">
        <v>86</v>
      </c>
      <c r="B27" s="28">
        <v>1</v>
      </c>
      <c r="C27" s="28" t="s">
        <v>26</v>
      </c>
      <c r="D27" s="28" t="s">
        <v>27</v>
      </c>
      <c r="E27" s="28">
        <v>0.05</v>
      </c>
      <c r="F27" s="27" t="s">
        <v>87</v>
      </c>
      <c r="G27" s="28" t="s">
        <v>36</v>
      </c>
      <c r="H27" s="28">
        <v>2024</v>
      </c>
      <c r="I27" s="28">
        <v>30</v>
      </c>
      <c r="J27" s="28">
        <v>10</v>
      </c>
      <c r="K27" s="28"/>
      <c r="L27" s="28"/>
      <c r="M27" s="28"/>
      <c r="N27" s="28">
        <v>20</v>
      </c>
      <c r="O27" s="28" t="s">
        <v>37</v>
      </c>
      <c r="P27" s="28" t="s">
        <v>81</v>
      </c>
      <c r="Q27" s="28" t="s">
        <v>32</v>
      </c>
      <c r="R27" s="28"/>
    </row>
    <row r="28" s="1" customFormat="1" ht="21" hidden="1" spans="1:18">
      <c r="A28" s="27" t="s">
        <v>88</v>
      </c>
      <c r="B28" s="28">
        <v>1</v>
      </c>
      <c r="C28" s="28" t="s">
        <v>26</v>
      </c>
      <c r="D28" s="28" t="s">
        <v>48</v>
      </c>
      <c r="E28" s="28">
        <v>500</v>
      </c>
      <c r="F28" s="27" t="s">
        <v>89</v>
      </c>
      <c r="G28" s="28" t="s">
        <v>36</v>
      </c>
      <c r="H28" s="28">
        <v>2024</v>
      </c>
      <c r="I28" s="28">
        <v>500</v>
      </c>
      <c r="J28" s="28">
        <v>400</v>
      </c>
      <c r="K28" s="28"/>
      <c r="L28" s="28"/>
      <c r="M28" s="28"/>
      <c r="N28" s="28">
        <v>100</v>
      </c>
      <c r="O28" s="28" t="s">
        <v>37</v>
      </c>
      <c r="P28" s="28" t="s">
        <v>81</v>
      </c>
      <c r="Q28" s="28" t="s">
        <v>32</v>
      </c>
      <c r="R28" s="28"/>
    </row>
    <row r="29" s="1" customFormat="1" ht="21" hidden="1" spans="1:18">
      <c r="A29" s="27" t="s">
        <v>90</v>
      </c>
      <c r="B29" s="28">
        <v>1</v>
      </c>
      <c r="C29" s="28" t="s">
        <v>26</v>
      </c>
      <c r="D29" s="28" t="s">
        <v>48</v>
      </c>
      <c r="E29" s="28">
        <v>300</v>
      </c>
      <c r="F29" s="27" t="s">
        <v>78</v>
      </c>
      <c r="G29" s="28" t="s">
        <v>91</v>
      </c>
      <c r="H29" s="28">
        <v>2024</v>
      </c>
      <c r="I29" s="28">
        <v>600</v>
      </c>
      <c r="J29" s="28">
        <v>450</v>
      </c>
      <c r="K29" s="28"/>
      <c r="L29" s="28"/>
      <c r="M29" s="28"/>
      <c r="N29" s="28">
        <v>150</v>
      </c>
      <c r="O29" s="28" t="s">
        <v>37</v>
      </c>
      <c r="P29" s="28" t="s">
        <v>81</v>
      </c>
      <c r="Q29" s="28" t="s">
        <v>32</v>
      </c>
      <c r="R29" s="28"/>
    </row>
    <row r="30" s="74" customFormat="1" ht="22" hidden="1" customHeight="1" spans="1:18">
      <c r="A30" s="77" t="s">
        <v>92</v>
      </c>
      <c r="B30" s="56">
        <v>1</v>
      </c>
      <c r="C30" s="56" t="s">
        <v>26</v>
      </c>
      <c r="D30" s="56" t="s">
        <v>48</v>
      </c>
      <c r="E30" s="56">
        <v>1000</v>
      </c>
      <c r="F30" s="77" t="s">
        <v>93</v>
      </c>
      <c r="G30" s="56" t="s">
        <v>94</v>
      </c>
      <c r="H30" s="56">
        <v>2024</v>
      </c>
      <c r="I30" s="56">
        <v>800</v>
      </c>
      <c r="J30" s="56">
        <v>600</v>
      </c>
      <c r="K30" s="56"/>
      <c r="L30" s="56"/>
      <c r="M30" s="56"/>
      <c r="N30" s="56">
        <v>200</v>
      </c>
      <c r="O30" s="56" t="s">
        <v>37</v>
      </c>
      <c r="P30" s="56" t="s">
        <v>81</v>
      </c>
      <c r="Q30" s="56" t="s">
        <v>32</v>
      </c>
      <c r="R30" s="56" t="s">
        <v>46</v>
      </c>
    </row>
    <row r="31" s="1" customFormat="1" ht="54" hidden="1" customHeight="1" spans="1:18">
      <c r="A31" s="27" t="s">
        <v>95</v>
      </c>
      <c r="B31" s="28">
        <v>1</v>
      </c>
      <c r="C31" s="28" t="s">
        <v>26</v>
      </c>
      <c r="D31" s="28" t="s">
        <v>48</v>
      </c>
      <c r="E31" s="28">
        <v>2000</v>
      </c>
      <c r="F31" s="27" t="s">
        <v>96</v>
      </c>
      <c r="G31" s="28" t="s">
        <v>97</v>
      </c>
      <c r="H31" s="28">
        <v>2025</v>
      </c>
      <c r="I31" s="28">
        <f>SUM(J31:N31)</f>
        <v>1300</v>
      </c>
      <c r="J31" s="28">
        <v>1000</v>
      </c>
      <c r="K31" s="28"/>
      <c r="L31" s="28"/>
      <c r="M31" s="28"/>
      <c r="N31" s="28">
        <v>300</v>
      </c>
      <c r="O31" s="28" t="s">
        <v>37</v>
      </c>
      <c r="P31" s="28" t="s">
        <v>31</v>
      </c>
      <c r="Q31" s="28" t="s">
        <v>32</v>
      </c>
      <c r="R31" s="28" t="s">
        <v>98</v>
      </c>
    </row>
    <row r="32" s="1" customFormat="1" ht="110" hidden="1" customHeight="1" spans="1:18">
      <c r="A32" s="27" t="s">
        <v>47</v>
      </c>
      <c r="B32" s="28">
        <v>1</v>
      </c>
      <c r="C32" s="28" t="s">
        <v>26</v>
      </c>
      <c r="D32" s="28" t="s">
        <v>48</v>
      </c>
      <c r="E32" s="28">
        <v>1000</v>
      </c>
      <c r="F32" s="27" t="s">
        <v>99</v>
      </c>
      <c r="G32" s="28" t="s">
        <v>36</v>
      </c>
      <c r="H32" s="28">
        <v>2025</v>
      </c>
      <c r="I32" s="28">
        <v>700</v>
      </c>
      <c r="J32" s="28">
        <v>600</v>
      </c>
      <c r="K32" s="28"/>
      <c r="L32" s="28"/>
      <c r="M32" s="28"/>
      <c r="N32" s="28">
        <v>100</v>
      </c>
      <c r="O32" s="28" t="s">
        <v>37</v>
      </c>
      <c r="P32" s="28" t="s">
        <v>31</v>
      </c>
      <c r="Q32" s="28" t="s">
        <v>32</v>
      </c>
      <c r="R32" s="28"/>
    </row>
    <row r="33" s="1" customFormat="1" ht="40" hidden="1" customHeight="1" spans="1:18">
      <c r="A33" s="27" t="s">
        <v>100</v>
      </c>
      <c r="B33" s="28">
        <v>1</v>
      </c>
      <c r="C33" s="28" t="s">
        <v>26</v>
      </c>
      <c r="D33" s="28" t="s">
        <v>48</v>
      </c>
      <c r="E33" s="28">
        <v>6000</v>
      </c>
      <c r="F33" s="27" t="s">
        <v>101</v>
      </c>
      <c r="G33" s="28" t="s">
        <v>36</v>
      </c>
      <c r="H33" s="28">
        <v>2025</v>
      </c>
      <c r="I33" s="28">
        <v>80</v>
      </c>
      <c r="J33" s="28">
        <v>70</v>
      </c>
      <c r="K33" s="28"/>
      <c r="L33" s="28"/>
      <c r="M33" s="28"/>
      <c r="N33" s="28">
        <v>10</v>
      </c>
      <c r="O33" s="28" t="s">
        <v>37</v>
      </c>
      <c r="P33" s="28" t="s">
        <v>31</v>
      </c>
      <c r="Q33" s="28" t="s">
        <v>32</v>
      </c>
      <c r="R33" s="28"/>
    </row>
    <row r="34" s="1" customFormat="1" ht="22" hidden="1" customHeight="1" spans="1:18">
      <c r="A34" s="27" t="s">
        <v>102</v>
      </c>
      <c r="B34" s="28">
        <v>1</v>
      </c>
      <c r="C34" s="28" t="s">
        <v>26</v>
      </c>
      <c r="D34" s="28" t="s">
        <v>52</v>
      </c>
      <c r="E34" s="28">
        <v>0.1</v>
      </c>
      <c r="F34" s="27" t="s">
        <v>85</v>
      </c>
      <c r="G34" s="28" t="s">
        <v>36</v>
      </c>
      <c r="H34" s="28">
        <v>2025</v>
      </c>
      <c r="I34" s="28">
        <f>SUM(J34:N34)</f>
        <v>36</v>
      </c>
      <c r="J34" s="28">
        <v>6</v>
      </c>
      <c r="K34" s="28"/>
      <c r="L34" s="28"/>
      <c r="M34" s="28"/>
      <c r="N34" s="28">
        <v>30</v>
      </c>
      <c r="O34" s="28" t="s">
        <v>37</v>
      </c>
      <c r="P34" s="28" t="s">
        <v>31</v>
      </c>
      <c r="Q34" s="28" t="s">
        <v>32</v>
      </c>
      <c r="R34" s="28"/>
    </row>
    <row r="35" s="1" customFormat="1" ht="22" hidden="1" customHeight="1" spans="1:18">
      <c r="A35" s="27" t="s">
        <v>103</v>
      </c>
      <c r="B35" s="28">
        <v>1</v>
      </c>
      <c r="C35" s="28" t="s">
        <v>26</v>
      </c>
      <c r="D35" s="28" t="s">
        <v>27</v>
      </c>
      <c r="E35" s="28">
        <v>0.05</v>
      </c>
      <c r="F35" s="27" t="s">
        <v>87</v>
      </c>
      <c r="G35" s="28" t="s">
        <v>36</v>
      </c>
      <c r="H35" s="28">
        <v>2025</v>
      </c>
      <c r="I35" s="28">
        <v>30</v>
      </c>
      <c r="J35" s="28">
        <v>10</v>
      </c>
      <c r="K35" s="28"/>
      <c r="L35" s="28"/>
      <c r="M35" s="28"/>
      <c r="N35" s="28">
        <v>20</v>
      </c>
      <c r="O35" s="28" t="s">
        <v>37</v>
      </c>
      <c r="P35" s="28" t="s">
        <v>31</v>
      </c>
      <c r="Q35" s="28" t="s">
        <v>32</v>
      </c>
      <c r="R35" s="28"/>
    </row>
    <row r="36" s="4" customFormat="1" ht="22" hidden="1" customHeight="1" spans="1:18">
      <c r="A36" s="27" t="s">
        <v>104</v>
      </c>
      <c r="B36" s="28">
        <v>1</v>
      </c>
      <c r="C36" s="28" t="s">
        <v>26</v>
      </c>
      <c r="D36" s="28" t="s">
        <v>48</v>
      </c>
      <c r="E36" s="28">
        <v>100</v>
      </c>
      <c r="F36" s="27" t="s">
        <v>105</v>
      </c>
      <c r="G36" s="28" t="s">
        <v>106</v>
      </c>
      <c r="H36" s="28">
        <v>2025</v>
      </c>
      <c r="I36" s="28">
        <v>100</v>
      </c>
      <c r="J36" s="28">
        <v>60</v>
      </c>
      <c r="K36" s="28"/>
      <c r="L36" s="28"/>
      <c r="M36" s="28"/>
      <c r="N36" s="28">
        <v>40</v>
      </c>
      <c r="O36" s="28" t="s">
        <v>37</v>
      </c>
      <c r="P36" s="28" t="s">
        <v>31</v>
      </c>
      <c r="Q36" s="28" t="s">
        <v>32</v>
      </c>
      <c r="R36" s="28"/>
    </row>
    <row r="37" s="4" customFormat="1" ht="22" hidden="1" customHeight="1" spans="1:18">
      <c r="A37" s="27" t="s">
        <v>56</v>
      </c>
      <c r="B37" s="28">
        <v>1</v>
      </c>
      <c r="C37" s="28" t="s">
        <v>26</v>
      </c>
      <c r="D37" s="28" t="s">
        <v>48</v>
      </c>
      <c r="E37" s="28">
        <v>100</v>
      </c>
      <c r="F37" s="27" t="s">
        <v>107</v>
      </c>
      <c r="G37" s="28" t="s">
        <v>106</v>
      </c>
      <c r="H37" s="28">
        <v>2025</v>
      </c>
      <c r="I37" s="28">
        <v>200</v>
      </c>
      <c r="J37" s="28">
        <v>130</v>
      </c>
      <c r="K37" s="28"/>
      <c r="L37" s="28"/>
      <c r="M37" s="28"/>
      <c r="N37" s="28">
        <v>70</v>
      </c>
      <c r="O37" s="28" t="s">
        <v>37</v>
      </c>
      <c r="P37" s="28" t="s">
        <v>31</v>
      </c>
      <c r="Q37" s="28" t="s">
        <v>32</v>
      </c>
      <c r="R37" s="28"/>
    </row>
    <row r="38" s="1" customFormat="1" ht="22" customHeight="1" spans="1:18">
      <c r="A38" s="27" t="s">
        <v>108</v>
      </c>
      <c r="B38" s="28"/>
      <c r="C38" s="28"/>
      <c r="D38" s="28" t="s">
        <v>109</v>
      </c>
      <c r="E38" s="28"/>
      <c r="F38" s="27" t="s">
        <v>110</v>
      </c>
      <c r="G38" s="28"/>
      <c r="H38" s="28"/>
      <c r="I38" s="28">
        <v>0</v>
      </c>
      <c r="J38" s="28"/>
      <c r="K38" s="28"/>
      <c r="L38" s="28"/>
      <c r="M38" s="28"/>
      <c r="N38" s="28"/>
      <c r="O38" s="28" t="s">
        <v>111</v>
      </c>
      <c r="P38" s="28"/>
      <c r="Q38" s="28"/>
      <c r="R38" s="28" t="s">
        <v>46</v>
      </c>
    </row>
    <row r="39" s="1" customFormat="1" ht="22" customHeight="1" spans="1:18">
      <c r="A39" s="27" t="s">
        <v>112</v>
      </c>
      <c r="B39" s="28">
        <f>SUM(B40:B43)</f>
        <v>4</v>
      </c>
      <c r="C39" s="28"/>
      <c r="D39" s="28" t="s">
        <v>109</v>
      </c>
      <c r="E39" s="28">
        <f>SUM(E40:E43)</f>
        <v>4000</v>
      </c>
      <c r="F39" s="30" t="s">
        <v>113</v>
      </c>
      <c r="G39" s="31"/>
      <c r="H39" s="28"/>
      <c r="I39" s="28">
        <f t="shared" ref="I39:N39" si="4">SUM(I40:I43)</f>
        <v>200</v>
      </c>
      <c r="J39" s="28">
        <f t="shared" si="4"/>
        <v>0</v>
      </c>
      <c r="K39" s="28">
        <f t="shared" si="4"/>
        <v>100</v>
      </c>
      <c r="L39" s="28">
        <f t="shared" si="4"/>
        <v>100</v>
      </c>
      <c r="M39" s="28">
        <f t="shared" si="4"/>
        <v>0</v>
      </c>
      <c r="N39" s="28">
        <f t="shared" si="4"/>
        <v>0</v>
      </c>
      <c r="O39" s="28" t="s">
        <v>114</v>
      </c>
      <c r="P39" s="28"/>
      <c r="Q39" s="28"/>
      <c r="R39" s="28" t="s">
        <v>46</v>
      </c>
    </row>
    <row r="40" s="3" customFormat="1" ht="22" hidden="1" customHeight="1" spans="1:18">
      <c r="A40" s="29" t="s">
        <v>115</v>
      </c>
      <c r="B40" s="28">
        <v>1</v>
      </c>
      <c r="C40" s="28" t="s">
        <v>26</v>
      </c>
      <c r="D40" s="28" t="s">
        <v>109</v>
      </c>
      <c r="E40" s="28">
        <v>1000</v>
      </c>
      <c r="F40" s="30" t="s">
        <v>116</v>
      </c>
      <c r="G40" s="28" t="s">
        <v>36</v>
      </c>
      <c r="H40" s="28">
        <v>2022</v>
      </c>
      <c r="I40" s="28">
        <v>50</v>
      </c>
      <c r="J40" s="28">
        <v>0</v>
      </c>
      <c r="K40" s="28">
        <v>50</v>
      </c>
      <c r="L40" s="28"/>
      <c r="M40" s="28"/>
      <c r="N40" s="28">
        <v>0</v>
      </c>
      <c r="O40" s="28" t="s">
        <v>117</v>
      </c>
      <c r="P40" s="28" t="s">
        <v>81</v>
      </c>
      <c r="Q40" s="28" t="s">
        <v>32</v>
      </c>
      <c r="R40" s="28"/>
    </row>
    <row r="41" s="1" customFormat="1" ht="24" customHeight="1" spans="1:18">
      <c r="A41" s="27" t="s">
        <v>118</v>
      </c>
      <c r="B41" s="28">
        <v>1</v>
      </c>
      <c r="C41" s="28" t="s">
        <v>26</v>
      </c>
      <c r="D41" s="28" t="s">
        <v>109</v>
      </c>
      <c r="E41" s="31">
        <v>1000</v>
      </c>
      <c r="F41" s="32" t="s">
        <v>116</v>
      </c>
      <c r="G41" s="28" t="s">
        <v>36</v>
      </c>
      <c r="H41" s="28">
        <v>2023</v>
      </c>
      <c r="I41" s="31">
        <v>50</v>
      </c>
      <c r="J41" s="31">
        <v>0</v>
      </c>
      <c r="K41" s="28">
        <v>50</v>
      </c>
      <c r="L41" s="28"/>
      <c r="M41" s="28"/>
      <c r="N41" s="28">
        <v>0</v>
      </c>
      <c r="O41" s="28" t="s">
        <v>117</v>
      </c>
      <c r="P41" s="28" t="s">
        <v>81</v>
      </c>
      <c r="Q41" s="28" t="s">
        <v>32</v>
      </c>
      <c r="R41" s="28"/>
    </row>
    <row r="42" s="1" customFormat="1" ht="45" hidden="1" customHeight="1" spans="1:18">
      <c r="A42" s="27" t="s">
        <v>118</v>
      </c>
      <c r="B42" s="28">
        <v>1</v>
      </c>
      <c r="C42" s="28" t="s">
        <v>26</v>
      </c>
      <c r="D42" s="28" t="s">
        <v>109</v>
      </c>
      <c r="E42" s="31">
        <v>1000</v>
      </c>
      <c r="F42" s="32" t="s">
        <v>116</v>
      </c>
      <c r="G42" s="28" t="s">
        <v>36</v>
      </c>
      <c r="H42" s="28">
        <v>2024</v>
      </c>
      <c r="I42" s="31">
        <v>50</v>
      </c>
      <c r="J42" s="31">
        <v>0</v>
      </c>
      <c r="K42" s="28"/>
      <c r="L42" s="28">
        <v>50</v>
      </c>
      <c r="M42" s="28"/>
      <c r="N42" s="28">
        <v>0</v>
      </c>
      <c r="O42" s="28" t="s">
        <v>117</v>
      </c>
      <c r="P42" s="28" t="s">
        <v>81</v>
      </c>
      <c r="Q42" s="28" t="s">
        <v>32</v>
      </c>
      <c r="R42" s="28"/>
    </row>
    <row r="43" s="1" customFormat="1" ht="22" hidden="1" customHeight="1" spans="1:18">
      <c r="A43" s="27" t="s">
        <v>118</v>
      </c>
      <c r="B43" s="28">
        <v>1</v>
      </c>
      <c r="C43" s="28" t="s">
        <v>26</v>
      </c>
      <c r="D43" s="28" t="s">
        <v>109</v>
      </c>
      <c r="E43" s="31">
        <v>1000</v>
      </c>
      <c r="F43" s="31" t="s">
        <v>119</v>
      </c>
      <c r="G43" s="28" t="s">
        <v>36</v>
      </c>
      <c r="H43" s="28">
        <v>2025</v>
      </c>
      <c r="I43" s="31">
        <v>50</v>
      </c>
      <c r="J43" s="31">
        <v>0</v>
      </c>
      <c r="K43" s="28"/>
      <c r="L43" s="28">
        <v>50</v>
      </c>
      <c r="M43" s="28"/>
      <c r="N43" s="28">
        <v>0</v>
      </c>
      <c r="O43" s="28" t="s">
        <v>117</v>
      </c>
      <c r="P43" s="28" t="s">
        <v>31</v>
      </c>
      <c r="Q43" s="28" t="s">
        <v>32</v>
      </c>
      <c r="R43" s="28"/>
    </row>
    <row r="44" s="1" customFormat="1" ht="22" customHeight="1" spans="1:18">
      <c r="A44" s="27" t="s">
        <v>120</v>
      </c>
      <c r="B44" s="28" t="e">
        <f>SUM(#REF!)</f>
        <v>#REF!</v>
      </c>
      <c r="C44" s="28" t="s">
        <v>26</v>
      </c>
      <c r="D44" s="28" t="s">
        <v>121</v>
      </c>
      <c r="E44" s="28"/>
      <c r="F44" s="27" t="s">
        <v>122</v>
      </c>
      <c r="G44" s="28"/>
      <c r="H44" s="28"/>
      <c r="I44" s="28">
        <v>0</v>
      </c>
      <c r="J44" s="28"/>
      <c r="K44" s="28"/>
      <c r="L44" s="28"/>
      <c r="M44" s="28"/>
      <c r="N44" s="28"/>
      <c r="O44" s="28" t="s">
        <v>123</v>
      </c>
      <c r="P44" s="28"/>
      <c r="Q44" s="28"/>
      <c r="R44" s="28" t="s">
        <v>46</v>
      </c>
    </row>
    <row r="45" s="1" customFormat="1" ht="22" customHeight="1" spans="1:18">
      <c r="A45" s="27" t="s">
        <v>124</v>
      </c>
      <c r="B45" s="28"/>
      <c r="C45" s="28"/>
      <c r="D45" s="28"/>
      <c r="E45" s="28"/>
      <c r="F45" s="27"/>
      <c r="G45" s="28"/>
      <c r="H45" s="28"/>
      <c r="I45" s="28">
        <v>0</v>
      </c>
      <c r="J45" s="28"/>
      <c r="K45" s="28"/>
      <c r="L45" s="28"/>
      <c r="M45" s="28"/>
      <c r="N45" s="28"/>
      <c r="O45" s="28"/>
      <c r="P45" s="28"/>
      <c r="Q45" s="28"/>
      <c r="R45" s="28" t="s">
        <v>46</v>
      </c>
    </row>
    <row r="46" s="1" customFormat="1" ht="22" customHeight="1" spans="1:18">
      <c r="A46" s="27" t="s">
        <v>125</v>
      </c>
      <c r="B46" s="28"/>
      <c r="C46" s="28"/>
      <c r="D46" s="28"/>
      <c r="E46" s="28"/>
      <c r="F46" s="27"/>
      <c r="G46" s="28"/>
      <c r="H46" s="28"/>
      <c r="I46" s="28">
        <v>0</v>
      </c>
      <c r="J46" s="28"/>
      <c r="K46" s="28"/>
      <c r="L46" s="28"/>
      <c r="M46" s="28"/>
      <c r="N46" s="28"/>
      <c r="O46" s="28"/>
      <c r="P46" s="28"/>
      <c r="Q46" s="28"/>
      <c r="R46" s="28" t="s">
        <v>46</v>
      </c>
    </row>
    <row r="47" s="1" customFormat="1" ht="22" customHeight="1" spans="1:18">
      <c r="A47" s="27" t="s">
        <v>126</v>
      </c>
      <c r="B47" s="28"/>
      <c r="C47" s="28"/>
      <c r="D47" s="28"/>
      <c r="E47" s="28"/>
      <c r="F47" s="27"/>
      <c r="G47" s="28"/>
      <c r="H47" s="28"/>
      <c r="I47" s="28">
        <v>0</v>
      </c>
      <c r="J47" s="28"/>
      <c r="K47" s="28"/>
      <c r="L47" s="28"/>
      <c r="M47" s="28"/>
      <c r="N47" s="28"/>
      <c r="O47" s="28"/>
      <c r="P47" s="28"/>
      <c r="Q47" s="28"/>
      <c r="R47" s="28" t="s">
        <v>46</v>
      </c>
    </row>
    <row r="48" s="2" customFormat="1" ht="22" hidden="1" customHeight="1" spans="1:18">
      <c r="A48" s="26" t="s">
        <v>127</v>
      </c>
      <c r="B48" s="25"/>
      <c r="C48" s="25" t="s">
        <v>22</v>
      </c>
      <c r="D48" s="25" t="s">
        <v>22</v>
      </c>
      <c r="E48" s="25" t="s">
        <v>22</v>
      </c>
      <c r="F48" s="26" t="s">
        <v>22</v>
      </c>
      <c r="G48" s="25" t="s">
        <v>22</v>
      </c>
      <c r="H48" s="25" t="s">
        <v>22</v>
      </c>
      <c r="I48" s="25">
        <f t="shared" ref="I48:N48" si="5">SUM(I49,I50,I51,I55)</f>
        <v>800</v>
      </c>
      <c r="J48" s="25">
        <f t="shared" si="5"/>
        <v>0</v>
      </c>
      <c r="K48" s="25">
        <f t="shared" si="5"/>
        <v>200</v>
      </c>
      <c r="L48" s="25">
        <f t="shared" si="5"/>
        <v>200</v>
      </c>
      <c r="M48" s="25">
        <f t="shared" si="5"/>
        <v>0</v>
      </c>
      <c r="N48" s="25">
        <f t="shared" si="5"/>
        <v>400</v>
      </c>
      <c r="O48" s="25" t="s">
        <v>22</v>
      </c>
      <c r="P48" s="25" t="s">
        <v>22</v>
      </c>
      <c r="Q48" s="25" t="s">
        <v>22</v>
      </c>
      <c r="R48" s="28"/>
    </row>
    <row r="49" s="1" customFormat="1" ht="22" customHeight="1" spans="1:18">
      <c r="A49" s="27" t="s">
        <v>128</v>
      </c>
      <c r="B49" s="28"/>
      <c r="C49" s="28"/>
      <c r="D49" s="28" t="s">
        <v>121</v>
      </c>
      <c r="E49" s="28"/>
      <c r="F49" s="27" t="s">
        <v>129</v>
      </c>
      <c r="G49" s="28"/>
      <c r="H49" s="28"/>
      <c r="I49" s="28">
        <v>0</v>
      </c>
      <c r="J49" s="28"/>
      <c r="K49" s="28"/>
      <c r="L49" s="28"/>
      <c r="M49" s="28"/>
      <c r="N49" s="28"/>
      <c r="O49" s="28"/>
      <c r="P49" s="28"/>
      <c r="Q49" s="28"/>
      <c r="R49" s="28" t="s">
        <v>46</v>
      </c>
    </row>
    <row r="50" s="1" customFormat="1" ht="22" customHeight="1" spans="1:18">
      <c r="A50" s="27" t="s">
        <v>130</v>
      </c>
      <c r="B50" s="28"/>
      <c r="C50" s="28"/>
      <c r="D50" s="28" t="s">
        <v>131</v>
      </c>
      <c r="E50" s="28"/>
      <c r="F50" s="27" t="s">
        <v>132</v>
      </c>
      <c r="G50" s="28"/>
      <c r="H50" s="28"/>
      <c r="I50" s="28">
        <v>0</v>
      </c>
      <c r="J50" s="28"/>
      <c r="K50" s="28"/>
      <c r="L50" s="28"/>
      <c r="M50" s="28"/>
      <c r="N50" s="28"/>
      <c r="O50" s="28" t="s">
        <v>133</v>
      </c>
      <c r="P50" s="28" t="s">
        <v>31</v>
      </c>
      <c r="Q50" s="28" t="s">
        <v>134</v>
      </c>
      <c r="R50" s="28" t="s">
        <v>46</v>
      </c>
    </row>
    <row r="51" s="1" customFormat="1" ht="22" customHeight="1" spans="1:18">
      <c r="A51" s="27" t="s">
        <v>135</v>
      </c>
      <c r="B51" s="28"/>
      <c r="C51" s="28"/>
      <c r="D51" s="28" t="s">
        <v>131</v>
      </c>
      <c r="E51" s="28"/>
      <c r="F51" s="27" t="s">
        <v>136</v>
      </c>
      <c r="G51" s="28"/>
      <c r="H51" s="28"/>
      <c r="I51" s="28">
        <v>0</v>
      </c>
      <c r="J51" s="28"/>
      <c r="K51" s="28"/>
      <c r="L51" s="28"/>
      <c r="M51" s="28"/>
      <c r="N51" s="28"/>
      <c r="O51" s="28" t="s">
        <v>137</v>
      </c>
      <c r="P51" s="28"/>
      <c r="Q51" s="28"/>
      <c r="R51" s="28" t="s">
        <v>46</v>
      </c>
    </row>
    <row r="52" s="3" customFormat="1" ht="22" customHeight="1" spans="1:18">
      <c r="A52" s="29" t="s">
        <v>138</v>
      </c>
      <c r="B52" s="28">
        <v>1</v>
      </c>
      <c r="C52" s="28" t="s">
        <v>139</v>
      </c>
      <c r="D52" s="28" t="s">
        <v>121</v>
      </c>
      <c r="E52" s="28">
        <v>2</v>
      </c>
      <c r="F52" s="30" t="s">
        <v>140</v>
      </c>
      <c r="G52" s="28" t="s">
        <v>141</v>
      </c>
      <c r="H52" s="28">
        <v>2023</v>
      </c>
      <c r="I52" s="28">
        <v>120</v>
      </c>
      <c r="J52" s="28">
        <v>0</v>
      </c>
      <c r="K52" s="28"/>
      <c r="L52" s="28">
        <v>80</v>
      </c>
      <c r="M52" s="28"/>
      <c r="N52" s="28">
        <v>40</v>
      </c>
      <c r="O52" s="28" t="s">
        <v>142</v>
      </c>
      <c r="P52" s="28" t="s">
        <v>81</v>
      </c>
      <c r="Q52" s="28" t="s">
        <v>32</v>
      </c>
      <c r="R52" s="46"/>
    </row>
    <row r="53" s="10" customFormat="1" ht="22" hidden="1" customHeight="1" spans="1:18">
      <c r="A53" s="27" t="s">
        <v>143</v>
      </c>
      <c r="B53" s="28">
        <v>1</v>
      </c>
      <c r="C53" s="28" t="s">
        <v>26</v>
      </c>
      <c r="D53" s="28" t="s">
        <v>121</v>
      </c>
      <c r="E53" s="28">
        <v>1</v>
      </c>
      <c r="F53" s="33" t="s">
        <v>144</v>
      </c>
      <c r="G53" s="28" t="s">
        <v>145</v>
      </c>
      <c r="H53" s="28">
        <v>2024</v>
      </c>
      <c r="I53" s="28">
        <v>320</v>
      </c>
      <c r="J53" s="28">
        <v>0</v>
      </c>
      <c r="K53" s="28"/>
      <c r="L53" s="28">
        <v>320</v>
      </c>
      <c r="M53" s="28"/>
      <c r="N53" s="28">
        <v>0</v>
      </c>
      <c r="O53" s="28" t="s">
        <v>146</v>
      </c>
      <c r="P53" s="28" t="s">
        <v>81</v>
      </c>
      <c r="Q53" s="28" t="s">
        <v>134</v>
      </c>
      <c r="R53" s="30" t="s">
        <v>147</v>
      </c>
    </row>
    <row r="54" s="3" customFormat="1" ht="22" hidden="1" customHeight="1" spans="1:18">
      <c r="A54" s="29" t="s">
        <v>138</v>
      </c>
      <c r="B54" s="28">
        <v>1</v>
      </c>
      <c r="C54" s="28" t="s">
        <v>148</v>
      </c>
      <c r="D54" s="28" t="s">
        <v>121</v>
      </c>
      <c r="E54" s="28">
        <v>2</v>
      </c>
      <c r="F54" s="30" t="s">
        <v>140</v>
      </c>
      <c r="G54" s="28" t="s">
        <v>141</v>
      </c>
      <c r="H54" s="28">
        <v>2025</v>
      </c>
      <c r="I54" s="28">
        <v>200</v>
      </c>
      <c r="J54" s="28">
        <v>0</v>
      </c>
      <c r="K54" s="28"/>
      <c r="L54" s="28">
        <v>100</v>
      </c>
      <c r="M54" s="28"/>
      <c r="N54" s="28">
        <v>100</v>
      </c>
      <c r="O54" s="28" t="s">
        <v>142</v>
      </c>
      <c r="P54" s="28" t="s">
        <v>81</v>
      </c>
      <c r="Q54" s="28" t="s">
        <v>32</v>
      </c>
      <c r="R54" s="46"/>
    </row>
    <row r="55" s="1" customFormat="1" ht="22" customHeight="1" spans="1:18">
      <c r="A55" s="27" t="s">
        <v>149</v>
      </c>
      <c r="B55" s="28">
        <f>SUM(B56:B59)</f>
        <v>4</v>
      </c>
      <c r="C55" s="28" t="s">
        <v>26</v>
      </c>
      <c r="D55" s="28" t="s">
        <v>66</v>
      </c>
      <c r="E55" s="28">
        <v>4</v>
      </c>
      <c r="F55" s="27" t="s">
        <v>150</v>
      </c>
      <c r="G55" s="28"/>
      <c r="H55" s="28"/>
      <c r="I55" s="28">
        <f t="shared" ref="I55:N55" si="6">SUM(I56:I59)</f>
        <v>800</v>
      </c>
      <c r="J55" s="28">
        <f t="shared" si="6"/>
        <v>0</v>
      </c>
      <c r="K55" s="28">
        <f t="shared" si="6"/>
        <v>200</v>
      </c>
      <c r="L55" s="28">
        <f t="shared" si="6"/>
        <v>200</v>
      </c>
      <c r="M55" s="28">
        <f t="shared" si="6"/>
        <v>0</v>
      </c>
      <c r="N55" s="28">
        <f t="shared" si="6"/>
        <v>400</v>
      </c>
      <c r="O55" s="28" t="s">
        <v>137</v>
      </c>
      <c r="P55" s="28"/>
      <c r="Q55" s="28"/>
      <c r="R55" s="28" t="s">
        <v>46</v>
      </c>
    </row>
    <row r="56" s="3" customFormat="1" ht="22" hidden="1" customHeight="1" spans="1:18">
      <c r="A56" s="32" t="s">
        <v>151</v>
      </c>
      <c r="B56" s="28">
        <v>1</v>
      </c>
      <c r="C56" s="28" t="s">
        <v>26</v>
      </c>
      <c r="D56" s="28" t="s">
        <v>66</v>
      </c>
      <c r="E56" s="28">
        <v>1</v>
      </c>
      <c r="F56" s="30" t="s">
        <v>152</v>
      </c>
      <c r="G56" s="28" t="s">
        <v>153</v>
      </c>
      <c r="H56" s="28">
        <v>2022</v>
      </c>
      <c r="I56" s="28">
        <v>200</v>
      </c>
      <c r="J56" s="28">
        <v>0</v>
      </c>
      <c r="K56" s="28">
        <v>100</v>
      </c>
      <c r="L56" s="28"/>
      <c r="M56" s="28"/>
      <c r="N56" s="28">
        <v>100</v>
      </c>
      <c r="O56" s="28" t="s">
        <v>142</v>
      </c>
      <c r="P56" s="28" t="s">
        <v>31</v>
      </c>
      <c r="Q56" s="28" t="s">
        <v>134</v>
      </c>
      <c r="R56" s="28"/>
    </row>
    <row r="57" s="7" customFormat="1" ht="22" customHeight="1" spans="1:18">
      <c r="A57" s="32" t="s">
        <v>151</v>
      </c>
      <c r="B57" s="31">
        <v>1</v>
      </c>
      <c r="C57" s="31" t="s">
        <v>148</v>
      </c>
      <c r="D57" s="31" t="s">
        <v>66</v>
      </c>
      <c r="E57" s="31">
        <v>1</v>
      </c>
      <c r="F57" s="32" t="s">
        <v>154</v>
      </c>
      <c r="G57" s="28" t="s">
        <v>153</v>
      </c>
      <c r="H57" s="31">
        <v>2023</v>
      </c>
      <c r="I57" s="31">
        <v>200</v>
      </c>
      <c r="J57" s="31">
        <v>0</v>
      </c>
      <c r="K57" s="31">
        <v>100</v>
      </c>
      <c r="L57" s="31"/>
      <c r="M57" s="31"/>
      <c r="N57" s="31">
        <v>100</v>
      </c>
      <c r="O57" s="28" t="s">
        <v>142</v>
      </c>
      <c r="P57" s="31" t="s">
        <v>31</v>
      </c>
      <c r="Q57" s="31" t="s">
        <v>134</v>
      </c>
      <c r="R57" s="45"/>
    </row>
    <row r="58" s="75" customFormat="1" ht="22" hidden="1" customHeight="1" spans="1:18">
      <c r="A58" s="32" t="s">
        <v>155</v>
      </c>
      <c r="B58" s="31">
        <v>1</v>
      </c>
      <c r="C58" s="31" t="s">
        <v>148</v>
      </c>
      <c r="D58" s="31" t="s">
        <v>66</v>
      </c>
      <c r="E58" s="31">
        <v>1</v>
      </c>
      <c r="F58" s="32" t="s">
        <v>154</v>
      </c>
      <c r="G58" s="28" t="s">
        <v>153</v>
      </c>
      <c r="H58" s="31">
        <v>2024</v>
      </c>
      <c r="I58" s="31">
        <v>200</v>
      </c>
      <c r="J58" s="31">
        <v>0</v>
      </c>
      <c r="K58" s="31"/>
      <c r="L58" s="31">
        <v>100</v>
      </c>
      <c r="M58" s="31"/>
      <c r="N58" s="31">
        <v>100</v>
      </c>
      <c r="O58" s="31" t="s">
        <v>142</v>
      </c>
      <c r="P58" s="31" t="s">
        <v>31</v>
      </c>
      <c r="Q58" s="31" t="s">
        <v>134</v>
      </c>
      <c r="R58" s="45"/>
    </row>
    <row r="59" s="3" customFormat="1" ht="27" hidden="1" customHeight="1" spans="1:18">
      <c r="A59" s="32" t="s">
        <v>151</v>
      </c>
      <c r="B59" s="28">
        <v>1</v>
      </c>
      <c r="C59" s="28" t="s">
        <v>148</v>
      </c>
      <c r="D59" s="28" t="s">
        <v>66</v>
      </c>
      <c r="E59" s="28">
        <v>1</v>
      </c>
      <c r="F59" s="30" t="s">
        <v>154</v>
      </c>
      <c r="G59" s="28" t="s">
        <v>153</v>
      </c>
      <c r="H59" s="28">
        <v>2025</v>
      </c>
      <c r="I59" s="28">
        <v>200</v>
      </c>
      <c r="J59" s="28">
        <v>0</v>
      </c>
      <c r="K59" s="28"/>
      <c r="L59" s="28">
        <v>100</v>
      </c>
      <c r="M59" s="28"/>
      <c r="N59" s="28">
        <v>100</v>
      </c>
      <c r="O59" s="28" t="s">
        <v>142</v>
      </c>
      <c r="P59" s="28" t="s">
        <v>31</v>
      </c>
      <c r="Q59" s="28" t="s">
        <v>32</v>
      </c>
      <c r="R59" s="28"/>
    </row>
    <row r="60" s="2" customFormat="1" ht="22" hidden="1" customHeight="1" spans="1:18">
      <c r="A60" s="26" t="s">
        <v>156</v>
      </c>
      <c r="B60" s="25"/>
      <c r="C60" s="25" t="s">
        <v>22</v>
      </c>
      <c r="D60" s="25" t="s">
        <v>22</v>
      </c>
      <c r="E60" s="25" t="s">
        <v>22</v>
      </c>
      <c r="F60" s="25" t="s">
        <v>22</v>
      </c>
      <c r="G60" s="25" t="s">
        <v>22</v>
      </c>
      <c r="H60" s="25" t="s">
        <v>22</v>
      </c>
      <c r="I60" s="25">
        <f t="shared" ref="I60:N60" si="7">SUM(I61,I62,I67)</f>
        <v>3250</v>
      </c>
      <c r="J60" s="25">
        <f t="shared" si="7"/>
        <v>0</v>
      </c>
      <c r="K60" s="25">
        <f t="shared" si="7"/>
        <v>2450</v>
      </c>
      <c r="L60" s="25">
        <f t="shared" si="7"/>
        <v>800</v>
      </c>
      <c r="M60" s="25">
        <f t="shared" si="7"/>
        <v>0</v>
      </c>
      <c r="N60" s="25">
        <f t="shared" si="7"/>
        <v>0</v>
      </c>
      <c r="O60" s="25" t="s">
        <v>22</v>
      </c>
      <c r="P60" s="25" t="s">
        <v>22</v>
      </c>
      <c r="Q60" s="25" t="s">
        <v>22</v>
      </c>
      <c r="R60" s="28"/>
    </row>
    <row r="61" s="1" customFormat="1" ht="22" customHeight="1" spans="1:18">
      <c r="A61" s="27" t="s">
        <v>157</v>
      </c>
      <c r="B61" s="28"/>
      <c r="C61" s="28"/>
      <c r="D61" s="28" t="s">
        <v>158</v>
      </c>
      <c r="E61" s="28"/>
      <c r="F61" s="27"/>
      <c r="G61" s="28"/>
      <c r="H61" s="28"/>
      <c r="I61" s="28">
        <v>0</v>
      </c>
      <c r="J61" s="28" t="s">
        <v>22</v>
      </c>
      <c r="K61" s="28"/>
      <c r="L61" s="28"/>
      <c r="M61" s="28"/>
      <c r="N61" s="28"/>
      <c r="O61" s="28"/>
      <c r="P61" s="28"/>
      <c r="Q61" s="28"/>
      <c r="R61" s="28" t="s">
        <v>46</v>
      </c>
    </row>
    <row r="62" s="1" customFormat="1" ht="22" customHeight="1" spans="1:18">
      <c r="A62" s="27" t="s">
        <v>159</v>
      </c>
      <c r="B62" s="28">
        <f>SUM(B63:B66)</f>
        <v>4</v>
      </c>
      <c r="C62" s="28"/>
      <c r="D62" s="28" t="s">
        <v>160</v>
      </c>
      <c r="E62" s="28">
        <f>SUM(E63:E66)</f>
        <v>1.8</v>
      </c>
      <c r="F62" s="27" t="s">
        <v>161</v>
      </c>
      <c r="G62" s="28"/>
      <c r="H62" s="28"/>
      <c r="I62" s="28">
        <f>SUM(I63:I67)</f>
        <v>3250</v>
      </c>
      <c r="J62" s="28">
        <f t="shared" ref="I62:N62" si="8">SUM(J63:J66)</f>
        <v>0</v>
      </c>
      <c r="K62" s="28">
        <f t="shared" si="8"/>
        <v>2450</v>
      </c>
      <c r="L62" s="28">
        <f t="shared" si="8"/>
        <v>800</v>
      </c>
      <c r="M62" s="28">
        <f t="shared" si="8"/>
        <v>0</v>
      </c>
      <c r="N62" s="28">
        <f t="shared" si="8"/>
        <v>0</v>
      </c>
      <c r="O62" s="28" t="s">
        <v>162</v>
      </c>
      <c r="P62" s="28"/>
      <c r="Q62" s="28"/>
      <c r="R62" s="28" t="s">
        <v>46</v>
      </c>
    </row>
    <row r="63" s="7" customFormat="1" ht="22" hidden="1" customHeight="1" spans="1:18">
      <c r="A63" s="27" t="s">
        <v>163</v>
      </c>
      <c r="B63" s="28">
        <v>1</v>
      </c>
      <c r="C63" s="28" t="s">
        <v>26</v>
      </c>
      <c r="D63" s="28" t="s">
        <v>27</v>
      </c>
      <c r="E63" s="28">
        <v>1</v>
      </c>
      <c r="F63" s="30" t="s">
        <v>164</v>
      </c>
      <c r="G63" s="28" t="s">
        <v>165</v>
      </c>
      <c r="H63" s="28">
        <v>2022</v>
      </c>
      <c r="I63" s="28">
        <v>2000</v>
      </c>
      <c r="J63" s="28">
        <v>0</v>
      </c>
      <c r="K63" s="28">
        <v>2000</v>
      </c>
      <c r="L63" s="28"/>
      <c r="M63" s="28"/>
      <c r="N63" s="28">
        <v>0</v>
      </c>
      <c r="O63" s="28" t="s">
        <v>50</v>
      </c>
      <c r="P63" s="28" t="s">
        <v>81</v>
      </c>
      <c r="Q63" s="28" t="s">
        <v>32</v>
      </c>
      <c r="R63" s="30"/>
    </row>
    <row r="64" s="1" customFormat="1" ht="22" customHeight="1" spans="1:18">
      <c r="A64" s="27" t="s">
        <v>163</v>
      </c>
      <c r="B64" s="28">
        <v>1</v>
      </c>
      <c r="C64" s="28" t="s">
        <v>26</v>
      </c>
      <c r="D64" s="28" t="s">
        <v>27</v>
      </c>
      <c r="E64" s="28">
        <v>0.3</v>
      </c>
      <c r="F64" s="27" t="s">
        <v>166</v>
      </c>
      <c r="G64" s="28" t="s">
        <v>165</v>
      </c>
      <c r="H64" s="28">
        <v>2023</v>
      </c>
      <c r="I64" s="28">
        <v>450</v>
      </c>
      <c r="J64" s="28">
        <v>0</v>
      </c>
      <c r="K64" s="28">
        <v>450</v>
      </c>
      <c r="L64" s="28"/>
      <c r="M64" s="28"/>
      <c r="N64" s="28">
        <v>0</v>
      </c>
      <c r="O64" s="28" t="s">
        <v>37</v>
      </c>
      <c r="P64" s="28" t="s">
        <v>81</v>
      </c>
      <c r="Q64" s="28" t="s">
        <v>32</v>
      </c>
      <c r="R64" s="28"/>
    </row>
    <row r="65" s="1" customFormat="1" ht="22" hidden="1" customHeight="1" spans="1:18">
      <c r="A65" s="27" t="s">
        <v>163</v>
      </c>
      <c r="B65" s="28">
        <v>1</v>
      </c>
      <c r="C65" s="28" t="s">
        <v>26</v>
      </c>
      <c r="D65" s="28" t="s">
        <v>27</v>
      </c>
      <c r="E65" s="28">
        <v>0.2</v>
      </c>
      <c r="F65" s="27" t="s">
        <v>164</v>
      </c>
      <c r="G65" s="28" t="s">
        <v>165</v>
      </c>
      <c r="H65" s="28">
        <v>2024</v>
      </c>
      <c r="I65" s="28">
        <v>300</v>
      </c>
      <c r="J65" s="28">
        <v>0</v>
      </c>
      <c r="K65" s="28"/>
      <c r="L65" s="28">
        <v>300</v>
      </c>
      <c r="M65" s="28"/>
      <c r="N65" s="28">
        <v>0</v>
      </c>
      <c r="O65" s="28" t="s">
        <v>37</v>
      </c>
      <c r="P65" s="28" t="s">
        <v>81</v>
      </c>
      <c r="Q65" s="28" t="s">
        <v>32</v>
      </c>
      <c r="R65" s="28"/>
    </row>
    <row r="66" s="1" customFormat="1" ht="22" hidden="1" customHeight="1" spans="1:18">
      <c r="A66" s="27" t="s">
        <v>163</v>
      </c>
      <c r="B66" s="28">
        <v>1</v>
      </c>
      <c r="C66" s="28" t="s">
        <v>26</v>
      </c>
      <c r="D66" s="28" t="s">
        <v>27</v>
      </c>
      <c r="E66" s="28">
        <v>0.3</v>
      </c>
      <c r="F66" s="27" t="s">
        <v>164</v>
      </c>
      <c r="G66" s="28" t="s">
        <v>165</v>
      </c>
      <c r="H66" s="28">
        <v>2025</v>
      </c>
      <c r="I66" s="28">
        <v>500</v>
      </c>
      <c r="J66" s="28">
        <v>0</v>
      </c>
      <c r="K66" s="28"/>
      <c r="L66" s="28">
        <v>500</v>
      </c>
      <c r="M66" s="28"/>
      <c r="N66" s="28">
        <v>0</v>
      </c>
      <c r="O66" s="28" t="s">
        <v>37</v>
      </c>
      <c r="P66" s="28" t="s">
        <v>31</v>
      </c>
      <c r="Q66" s="28" t="s">
        <v>32</v>
      </c>
      <c r="R66" s="28"/>
    </row>
    <row r="67" s="1" customFormat="1" ht="22" customHeight="1" spans="1:18">
      <c r="A67" s="27" t="s">
        <v>167</v>
      </c>
      <c r="B67" s="28"/>
      <c r="C67" s="28"/>
      <c r="D67" s="28" t="s">
        <v>66</v>
      </c>
      <c r="E67" s="28"/>
      <c r="F67" s="27"/>
      <c r="G67" s="28"/>
      <c r="H67" s="28"/>
      <c r="I67" s="28">
        <v>0</v>
      </c>
      <c r="J67" s="28"/>
      <c r="K67" s="28"/>
      <c r="L67" s="28"/>
      <c r="M67" s="28"/>
      <c r="N67" s="28"/>
      <c r="O67" s="28" t="s">
        <v>168</v>
      </c>
      <c r="P67" s="28"/>
      <c r="Q67" s="28"/>
      <c r="R67" s="28" t="s">
        <v>46</v>
      </c>
    </row>
    <row r="68" s="2" customFormat="1" ht="22" hidden="1" customHeight="1" spans="1:18">
      <c r="A68" s="26" t="s">
        <v>169</v>
      </c>
      <c r="B68" s="25">
        <f>B69+B70+B93</f>
        <v>22</v>
      </c>
      <c r="C68" s="25" t="s">
        <v>22</v>
      </c>
      <c r="D68" s="25" t="s">
        <v>22</v>
      </c>
      <c r="E68" s="25" t="s">
        <v>22</v>
      </c>
      <c r="F68" s="25" t="s">
        <v>22</v>
      </c>
      <c r="G68" s="25" t="s">
        <v>22</v>
      </c>
      <c r="H68" s="25" t="s">
        <v>22</v>
      </c>
      <c r="I68" s="25">
        <f t="shared" ref="I68:N68" si="9">I69+I70</f>
        <v>44.2</v>
      </c>
      <c r="J68" s="25">
        <f t="shared" si="9"/>
        <v>0</v>
      </c>
      <c r="K68" s="25">
        <f t="shared" si="9"/>
        <v>0</v>
      </c>
      <c r="L68" s="25">
        <f t="shared" si="9"/>
        <v>33</v>
      </c>
      <c r="M68" s="25">
        <f t="shared" si="9"/>
        <v>11.2</v>
      </c>
      <c r="N68" s="25">
        <f t="shared" si="9"/>
        <v>0</v>
      </c>
      <c r="O68" s="25" t="s">
        <v>22</v>
      </c>
      <c r="P68" s="25" t="s">
        <v>22</v>
      </c>
      <c r="Q68" s="25" t="s">
        <v>22</v>
      </c>
      <c r="R68" s="28"/>
    </row>
    <row r="69" s="1" customFormat="1" ht="22" customHeight="1" spans="1:18">
      <c r="A69" s="27" t="s">
        <v>170</v>
      </c>
      <c r="B69" s="28"/>
      <c r="C69" s="28"/>
      <c r="D69" s="28" t="s">
        <v>66</v>
      </c>
      <c r="E69" s="28"/>
      <c r="F69" s="27"/>
      <c r="G69" s="28"/>
      <c r="H69" s="28"/>
      <c r="I69" s="28">
        <v>0</v>
      </c>
      <c r="J69" s="28"/>
      <c r="K69" s="28"/>
      <c r="L69" s="28"/>
      <c r="M69" s="28"/>
      <c r="N69" s="28"/>
      <c r="O69" s="28" t="s">
        <v>171</v>
      </c>
      <c r="P69" s="28"/>
      <c r="Q69" s="28"/>
      <c r="R69" s="28"/>
    </row>
    <row r="70" s="1" customFormat="1" ht="22" customHeight="1" spans="1:18">
      <c r="A70" s="27" t="s">
        <v>172</v>
      </c>
      <c r="B70" s="28">
        <f>SUM(B71:B92)</f>
        <v>22</v>
      </c>
      <c r="C70" s="28"/>
      <c r="D70" s="28" t="s">
        <v>173</v>
      </c>
      <c r="E70" s="28">
        <f>SUM(E71:E92)</f>
        <v>1276</v>
      </c>
      <c r="F70" s="27" t="s">
        <v>174</v>
      </c>
      <c r="G70" s="28"/>
      <c r="H70" s="28"/>
      <c r="I70" s="28">
        <f t="shared" ref="I70:N70" si="10">SUM(I71:I92)</f>
        <v>44.2</v>
      </c>
      <c r="J70" s="28">
        <f t="shared" si="10"/>
        <v>0</v>
      </c>
      <c r="K70" s="28">
        <f t="shared" si="10"/>
        <v>0</v>
      </c>
      <c r="L70" s="28">
        <f t="shared" si="10"/>
        <v>33</v>
      </c>
      <c r="M70" s="28">
        <f t="shared" si="10"/>
        <v>11.2</v>
      </c>
      <c r="N70" s="28">
        <f t="shared" si="10"/>
        <v>0</v>
      </c>
      <c r="O70" s="28" t="s">
        <v>146</v>
      </c>
      <c r="P70" s="28"/>
      <c r="Q70" s="28"/>
      <c r="R70" s="28"/>
    </row>
    <row r="71" s="1" customFormat="1" ht="22" hidden="1" customHeight="1" spans="1:18">
      <c r="A71" s="27" t="s">
        <v>175</v>
      </c>
      <c r="B71" s="28">
        <v>1</v>
      </c>
      <c r="C71" s="28" t="s">
        <v>26</v>
      </c>
      <c r="D71" s="28" t="s">
        <v>173</v>
      </c>
      <c r="E71" s="28">
        <v>10</v>
      </c>
      <c r="F71" s="27" t="s">
        <v>176</v>
      </c>
      <c r="G71" s="28" t="s">
        <v>165</v>
      </c>
      <c r="H71" s="28">
        <v>2022</v>
      </c>
      <c r="I71" s="28">
        <v>0.5</v>
      </c>
      <c r="J71" s="28">
        <v>0</v>
      </c>
      <c r="K71" s="28"/>
      <c r="L71" s="28"/>
      <c r="M71" s="28">
        <v>0.5</v>
      </c>
      <c r="N71" s="28">
        <v>0</v>
      </c>
      <c r="O71" s="28" t="s">
        <v>146</v>
      </c>
      <c r="P71" s="34" t="s">
        <v>81</v>
      </c>
      <c r="Q71" s="34" t="s">
        <v>32</v>
      </c>
      <c r="R71" s="28"/>
    </row>
    <row r="72" s="1" customFormat="1" ht="22" hidden="1" customHeight="1" spans="1:18">
      <c r="A72" s="27" t="s">
        <v>177</v>
      </c>
      <c r="B72" s="28">
        <v>1</v>
      </c>
      <c r="C72" s="28" t="s">
        <v>26</v>
      </c>
      <c r="D72" s="28" t="s">
        <v>173</v>
      </c>
      <c r="E72" s="28">
        <v>20</v>
      </c>
      <c r="F72" s="27" t="s">
        <v>178</v>
      </c>
      <c r="G72" s="28" t="s">
        <v>165</v>
      </c>
      <c r="H72" s="28">
        <v>2022</v>
      </c>
      <c r="I72" s="28">
        <v>0.5</v>
      </c>
      <c r="J72" s="28">
        <v>0</v>
      </c>
      <c r="K72" s="28"/>
      <c r="L72" s="28"/>
      <c r="M72" s="28">
        <v>0.5</v>
      </c>
      <c r="N72" s="28">
        <v>0</v>
      </c>
      <c r="O72" s="28" t="s">
        <v>179</v>
      </c>
      <c r="P72" s="34" t="s">
        <v>81</v>
      </c>
      <c r="Q72" s="34" t="s">
        <v>32</v>
      </c>
      <c r="R72" s="28"/>
    </row>
    <row r="73" s="1" customFormat="1" ht="22" hidden="1" customHeight="1" spans="1:18">
      <c r="A73" s="27" t="s">
        <v>180</v>
      </c>
      <c r="B73" s="28">
        <v>1</v>
      </c>
      <c r="C73" s="28" t="s">
        <v>26</v>
      </c>
      <c r="D73" s="28" t="s">
        <v>173</v>
      </c>
      <c r="E73" s="28">
        <v>20</v>
      </c>
      <c r="F73" s="27" t="s">
        <v>181</v>
      </c>
      <c r="G73" s="28" t="s">
        <v>165</v>
      </c>
      <c r="H73" s="28">
        <v>2022</v>
      </c>
      <c r="I73" s="28">
        <v>0.5</v>
      </c>
      <c r="J73" s="28">
        <v>0</v>
      </c>
      <c r="K73" s="28"/>
      <c r="L73" s="28"/>
      <c r="M73" s="28">
        <v>0.5</v>
      </c>
      <c r="N73" s="28">
        <v>0</v>
      </c>
      <c r="O73" s="28" t="s">
        <v>182</v>
      </c>
      <c r="P73" s="34" t="s">
        <v>81</v>
      </c>
      <c r="Q73" s="34" t="s">
        <v>32</v>
      </c>
      <c r="R73" s="28"/>
    </row>
    <row r="74" s="1" customFormat="1" ht="22" hidden="1" customHeight="1" spans="1:18">
      <c r="A74" s="27" t="s">
        <v>183</v>
      </c>
      <c r="B74" s="28">
        <v>1</v>
      </c>
      <c r="C74" s="28" t="s">
        <v>26</v>
      </c>
      <c r="D74" s="28" t="s">
        <v>173</v>
      </c>
      <c r="E74" s="28">
        <v>20</v>
      </c>
      <c r="F74" s="27" t="s">
        <v>184</v>
      </c>
      <c r="G74" s="28" t="s">
        <v>165</v>
      </c>
      <c r="H74" s="28">
        <v>2022</v>
      </c>
      <c r="I74" s="28">
        <v>7.5</v>
      </c>
      <c r="J74" s="28">
        <v>0</v>
      </c>
      <c r="K74" s="28"/>
      <c r="L74" s="28"/>
      <c r="M74" s="28">
        <v>7.5</v>
      </c>
      <c r="N74" s="28">
        <v>0</v>
      </c>
      <c r="O74" s="28" t="s">
        <v>50</v>
      </c>
      <c r="P74" s="34" t="s">
        <v>81</v>
      </c>
      <c r="Q74" s="34" t="s">
        <v>32</v>
      </c>
      <c r="R74" s="28"/>
    </row>
    <row r="75" s="1" customFormat="1" ht="22" hidden="1" customHeight="1" spans="1:18">
      <c r="A75" s="27" t="s">
        <v>185</v>
      </c>
      <c r="B75" s="28">
        <v>1</v>
      </c>
      <c r="C75" s="28" t="s">
        <v>26</v>
      </c>
      <c r="D75" s="28" t="s">
        <v>173</v>
      </c>
      <c r="E75" s="28">
        <v>100</v>
      </c>
      <c r="F75" s="27" t="s">
        <v>186</v>
      </c>
      <c r="G75" s="28" t="s">
        <v>165</v>
      </c>
      <c r="H75" s="28">
        <v>2022</v>
      </c>
      <c r="I75" s="28">
        <v>0.7</v>
      </c>
      <c r="J75" s="28">
        <v>0</v>
      </c>
      <c r="K75" s="28"/>
      <c r="L75" s="28"/>
      <c r="M75" s="28">
        <v>0.7</v>
      </c>
      <c r="N75" s="28">
        <v>0</v>
      </c>
      <c r="O75" s="28" t="s">
        <v>146</v>
      </c>
      <c r="P75" s="34" t="s">
        <v>81</v>
      </c>
      <c r="Q75" s="34" t="s">
        <v>32</v>
      </c>
      <c r="R75" s="28"/>
    </row>
    <row r="76" s="1" customFormat="1" ht="22" hidden="1" customHeight="1" spans="1:18">
      <c r="A76" s="27" t="s">
        <v>187</v>
      </c>
      <c r="B76" s="28">
        <v>1</v>
      </c>
      <c r="C76" s="28" t="s">
        <v>26</v>
      </c>
      <c r="D76" s="28" t="s">
        <v>173</v>
      </c>
      <c r="E76" s="28">
        <v>5</v>
      </c>
      <c r="F76" s="27" t="s">
        <v>188</v>
      </c>
      <c r="G76" s="28" t="s">
        <v>165</v>
      </c>
      <c r="H76" s="28">
        <v>2022</v>
      </c>
      <c r="I76" s="28">
        <v>1</v>
      </c>
      <c r="J76" s="28">
        <v>0</v>
      </c>
      <c r="K76" s="28"/>
      <c r="L76" s="28"/>
      <c r="M76" s="28">
        <v>1</v>
      </c>
      <c r="N76" s="28">
        <v>0</v>
      </c>
      <c r="O76" s="28" t="s">
        <v>50</v>
      </c>
      <c r="P76" s="34" t="s">
        <v>81</v>
      </c>
      <c r="Q76" s="34" t="s">
        <v>32</v>
      </c>
      <c r="R76" s="28"/>
    </row>
    <row r="77" s="1" customFormat="1" ht="22" hidden="1" customHeight="1" spans="1:18">
      <c r="A77" s="27" t="s">
        <v>189</v>
      </c>
      <c r="B77" s="28">
        <v>1</v>
      </c>
      <c r="C77" s="28" t="s">
        <v>26</v>
      </c>
      <c r="D77" s="28" t="s">
        <v>173</v>
      </c>
      <c r="E77" s="28">
        <v>20</v>
      </c>
      <c r="F77" s="27" t="s">
        <v>190</v>
      </c>
      <c r="G77" s="28" t="s">
        <v>165</v>
      </c>
      <c r="H77" s="28">
        <v>2022</v>
      </c>
      <c r="I77" s="28">
        <v>0.5</v>
      </c>
      <c r="J77" s="28">
        <v>0</v>
      </c>
      <c r="K77" s="28"/>
      <c r="L77" s="28"/>
      <c r="M77" s="28">
        <v>0.5</v>
      </c>
      <c r="N77" s="28">
        <v>0</v>
      </c>
      <c r="O77" s="28" t="s">
        <v>146</v>
      </c>
      <c r="P77" s="34" t="s">
        <v>81</v>
      </c>
      <c r="Q77" s="34" t="s">
        <v>32</v>
      </c>
      <c r="R77" s="28"/>
    </row>
    <row r="78" s="1" customFormat="1" ht="22" customHeight="1" spans="1:18">
      <c r="A78" s="27" t="s">
        <v>191</v>
      </c>
      <c r="B78" s="28">
        <v>1</v>
      </c>
      <c r="C78" s="28" t="s">
        <v>26</v>
      </c>
      <c r="D78" s="28" t="s">
        <v>173</v>
      </c>
      <c r="E78" s="28">
        <v>20</v>
      </c>
      <c r="F78" s="27" t="s">
        <v>178</v>
      </c>
      <c r="G78" s="28" t="s">
        <v>165</v>
      </c>
      <c r="H78" s="28">
        <v>2023</v>
      </c>
      <c r="I78" s="28">
        <v>0.5</v>
      </c>
      <c r="J78" s="28">
        <v>0</v>
      </c>
      <c r="K78" s="28"/>
      <c r="L78" s="28">
        <v>0.5</v>
      </c>
      <c r="M78" s="28"/>
      <c r="N78" s="28">
        <v>0</v>
      </c>
      <c r="O78" s="28" t="s">
        <v>179</v>
      </c>
      <c r="P78" s="34" t="s">
        <v>81</v>
      </c>
      <c r="Q78" s="34" t="s">
        <v>32</v>
      </c>
      <c r="R78" s="28"/>
    </row>
    <row r="79" s="5" customFormat="1" ht="22" customHeight="1" spans="1:18">
      <c r="A79" s="33" t="s">
        <v>192</v>
      </c>
      <c r="B79" s="34">
        <v>1</v>
      </c>
      <c r="C79" s="34" t="s">
        <v>26</v>
      </c>
      <c r="D79" s="34" t="s">
        <v>173</v>
      </c>
      <c r="E79" s="34">
        <v>120</v>
      </c>
      <c r="F79" s="33" t="s">
        <v>193</v>
      </c>
      <c r="G79" s="28" t="s">
        <v>165</v>
      </c>
      <c r="H79" s="34">
        <v>2023</v>
      </c>
      <c r="I79" s="28">
        <v>0.5</v>
      </c>
      <c r="J79" s="28">
        <v>0</v>
      </c>
      <c r="K79" s="28"/>
      <c r="L79" s="28">
        <v>0.5</v>
      </c>
      <c r="M79" s="34"/>
      <c r="N79" s="34">
        <v>0</v>
      </c>
      <c r="O79" s="28" t="s">
        <v>146</v>
      </c>
      <c r="P79" s="34" t="s">
        <v>81</v>
      </c>
      <c r="Q79" s="34" t="s">
        <v>32</v>
      </c>
      <c r="R79" s="47"/>
    </row>
    <row r="80" s="1" customFormat="1" ht="22" hidden="1" customHeight="1" spans="1:18">
      <c r="A80" s="27" t="s">
        <v>194</v>
      </c>
      <c r="B80" s="28">
        <v>1</v>
      </c>
      <c r="C80" s="34" t="s">
        <v>26</v>
      </c>
      <c r="D80" s="34" t="s">
        <v>173</v>
      </c>
      <c r="E80" s="28">
        <v>120</v>
      </c>
      <c r="F80" s="27" t="s">
        <v>195</v>
      </c>
      <c r="G80" s="28" t="s">
        <v>165</v>
      </c>
      <c r="H80" s="28">
        <v>2024</v>
      </c>
      <c r="I80" s="28">
        <v>0.5</v>
      </c>
      <c r="J80" s="28">
        <v>0</v>
      </c>
      <c r="K80" s="28"/>
      <c r="L80" s="28">
        <v>0.5</v>
      </c>
      <c r="M80" s="28"/>
      <c r="N80" s="28">
        <v>0</v>
      </c>
      <c r="O80" s="28" t="s">
        <v>146</v>
      </c>
      <c r="P80" s="28" t="s">
        <v>81</v>
      </c>
      <c r="Q80" s="28" t="s">
        <v>134</v>
      </c>
      <c r="R80" s="28"/>
    </row>
    <row r="81" s="1" customFormat="1" ht="22" hidden="1" customHeight="1" spans="1:18">
      <c r="A81" s="63" t="s">
        <v>196</v>
      </c>
      <c r="B81" s="28">
        <v>1</v>
      </c>
      <c r="C81" s="28" t="s">
        <v>26</v>
      </c>
      <c r="D81" s="28" t="s">
        <v>66</v>
      </c>
      <c r="E81" s="28">
        <v>1</v>
      </c>
      <c r="F81" s="33" t="s">
        <v>197</v>
      </c>
      <c r="G81" s="28" t="s">
        <v>165</v>
      </c>
      <c r="H81" s="28">
        <v>2024</v>
      </c>
      <c r="I81" s="28">
        <v>10</v>
      </c>
      <c r="J81" s="28">
        <v>0</v>
      </c>
      <c r="K81" s="28"/>
      <c r="L81" s="28">
        <v>10</v>
      </c>
      <c r="M81" s="28"/>
      <c r="N81" s="28">
        <v>0</v>
      </c>
      <c r="O81" s="28" t="s">
        <v>146</v>
      </c>
      <c r="P81" s="28" t="s">
        <v>81</v>
      </c>
      <c r="Q81" s="28" t="s">
        <v>134</v>
      </c>
      <c r="R81" s="78"/>
    </row>
    <row r="82" s="5" customFormat="1" ht="22" hidden="1" customHeight="1" spans="1:18">
      <c r="A82" s="33" t="s">
        <v>198</v>
      </c>
      <c r="B82" s="34">
        <v>1</v>
      </c>
      <c r="C82" s="34" t="s">
        <v>26</v>
      </c>
      <c r="D82" s="34" t="s">
        <v>173</v>
      </c>
      <c r="E82" s="34">
        <v>500</v>
      </c>
      <c r="F82" s="33" t="s">
        <v>199</v>
      </c>
      <c r="G82" s="28" t="s">
        <v>165</v>
      </c>
      <c r="H82" s="34">
        <v>2024</v>
      </c>
      <c r="I82" s="34">
        <v>8</v>
      </c>
      <c r="J82" s="34">
        <v>0</v>
      </c>
      <c r="K82" s="34"/>
      <c r="L82" s="34">
        <v>8</v>
      </c>
      <c r="M82" s="34"/>
      <c r="N82" s="34">
        <v>0</v>
      </c>
      <c r="O82" s="28" t="s">
        <v>146</v>
      </c>
      <c r="P82" s="34" t="s">
        <v>81</v>
      </c>
      <c r="Q82" s="34" t="s">
        <v>134</v>
      </c>
      <c r="R82" s="47"/>
    </row>
    <row r="83" s="5" customFormat="1" ht="22" hidden="1" customHeight="1" spans="1:18">
      <c r="A83" s="33" t="s">
        <v>200</v>
      </c>
      <c r="B83" s="34">
        <v>1</v>
      </c>
      <c r="C83" s="34" t="s">
        <v>26</v>
      </c>
      <c r="D83" s="34" t="s">
        <v>173</v>
      </c>
      <c r="E83" s="34">
        <v>50</v>
      </c>
      <c r="F83" s="33" t="s">
        <v>201</v>
      </c>
      <c r="G83" s="28" t="s">
        <v>165</v>
      </c>
      <c r="H83" s="34">
        <v>2024</v>
      </c>
      <c r="I83" s="34">
        <v>5</v>
      </c>
      <c r="J83" s="34">
        <v>0</v>
      </c>
      <c r="K83" s="34"/>
      <c r="L83" s="34">
        <v>5</v>
      </c>
      <c r="M83" s="34"/>
      <c r="N83" s="34">
        <v>0</v>
      </c>
      <c r="O83" s="28" t="s">
        <v>146</v>
      </c>
      <c r="P83" s="34" t="s">
        <v>81</v>
      </c>
      <c r="Q83" s="34" t="s">
        <v>134</v>
      </c>
      <c r="R83" s="47"/>
    </row>
    <row r="84" s="5" customFormat="1" ht="22" hidden="1" customHeight="1" spans="1:18">
      <c r="A84" s="33" t="s">
        <v>202</v>
      </c>
      <c r="B84" s="34">
        <v>1</v>
      </c>
      <c r="C84" s="34" t="s">
        <v>26</v>
      </c>
      <c r="D84" s="34" t="s">
        <v>173</v>
      </c>
      <c r="E84" s="34">
        <v>10</v>
      </c>
      <c r="F84" s="33" t="s">
        <v>203</v>
      </c>
      <c r="G84" s="28" t="s">
        <v>165</v>
      </c>
      <c r="H84" s="34">
        <v>2024</v>
      </c>
      <c r="I84" s="34">
        <v>3</v>
      </c>
      <c r="J84" s="34">
        <v>0</v>
      </c>
      <c r="K84" s="34"/>
      <c r="L84" s="34">
        <v>3</v>
      </c>
      <c r="M84" s="34"/>
      <c r="N84" s="34">
        <v>0</v>
      </c>
      <c r="O84" s="28" t="s">
        <v>146</v>
      </c>
      <c r="P84" s="34" t="s">
        <v>81</v>
      </c>
      <c r="Q84" s="34" t="s">
        <v>134</v>
      </c>
      <c r="R84" s="47"/>
    </row>
    <row r="85" s="5" customFormat="1" ht="22" hidden="1" customHeight="1" spans="1:18">
      <c r="A85" s="33" t="s">
        <v>204</v>
      </c>
      <c r="B85" s="34">
        <v>1</v>
      </c>
      <c r="C85" s="34" t="s">
        <v>26</v>
      </c>
      <c r="D85" s="34" t="s">
        <v>173</v>
      </c>
      <c r="E85" s="34">
        <v>20</v>
      </c>
      <c r="F85" s="33" t="s">
        <v>205</v>
      </c>
      <c r="G85" s="28" t="s">
        <v>165</v>
      </c>
      <c r="H85" s="34">
        <v>2024</v>
      </c>
      <c r="I85" s="34">
        <v>0.5</v>
      </c>
      <c r="J85" s="34">
        <v>0</v>
      </c>
      <c r="K85" s="34"/>
      <c r="L85" s="34">
        <v>0.5</v>
      </c>
      <c r="M85" s="34"/>
      <c r="N85" s="34">
        <v>0</v>
      </c>
      <c r="O85" s="28" t="s">
        <v>179</v>
      </c>
      <c r="P85" s="34" t="s">
        <v>81</v>
      </c>
      <c r="Q85" s="34" t="s">
        <v>32</v>
      </c>
      <c r="R85" s="47"/>
    </row>
    <row r="86" s="5" customFormat="1" ht="22" hidden="1" customHeight="1" spans="1:18">
      <c r="A86" s="33" t="s">
        <v>175</v>
      </c>
      <c r="B86" s="34">
        <v>1</v>
      </c>
      <c r="C86" s="34" t="s">
        <v>26</v>
      </c>
      <c r="D86" s="34" t="s">
        <v>173</v>
      </c>
      <c r="E86" s="34">
        <v>40</v>
      </c>
      <c r="F86" s="33" t="s">
        <v>176</v>
      </c>
      <c r="G86" s="28" t="s">
        <v>165</v>
      </c>
      <c r="H86" s="34">
        <v>2025</v>
      </c>
      <c r="I86" s="34">
        <v>1</v>
      </c>
      <c r="J86" s="34">
        <v>0</v>
      </c>
      <c r="K86" s="34"/>
      <c r="L86" s="34">
        <v>1</v>
      </c>
      <c r="M86" s="34"/>
      <c r="N86" s="34">
        <v>0</v>
      </c>
      <c r="O86" s="28" t="s">
        <v>146</v>
      </c>
      <c r="P86" s="34" t="s">
        <v>81</v>
      </c>
      <c r="Q86" s="34" t="s">
        <v>32</v>
      </c>
      <c r="R86" s="47"/>
    </row>
    <row r="87" s="5" customFormat="1" ht="22" hidden="1" customHeight="1" spans="1:18">
      <c r="A87" s="33" t="s">
        <v>177</v>
      </c>
      <c r="B87" s="34">
        <v>1</v>
      </c>
      <c r="C87" s="34" t="s">
        <v>26</v>
      </c>
      <c r="D87" s="34" t="s">
        <v>173</v>
      </c>
      <c r="E87" s="34">
        <v>20</v>
      </c>
      <c r="F87" s="33" t="s">
        <v>178</v>
      </c>
      <c r="G87" s="28" t="s">
        <v>165</v>
      </c>
      <c r="H87" s="34">
        <v>2025</v>
      </c>
      <c r="I87" s="34">
        <v>0.5</v>
      </c>
      <c r="J87" s="34">
        <v>0</v>
      </c>
      <c r="K87" s="34"/>
      <c r="L87" s="34">
        <v>0.5</v>
      </c>
      <c r="M87" s="34"/>
      <c r="N87" s="34">
        <v>0</v>
      </c>
      <c r="O87" s="28" t="s">
        <v>179</v>
      </c>
      <c r="P87" s="34" t="s">
        <v>81</v>
      </c>
      <c r="Q87" s="34" t="s">
        <v>32</v>
      </c>
      <c r="R87" s="47"/>
    </row>
    <row r="88" s="5" customFormat="1" ht="22" hidden="1" customHeight="1" spans="1:18">
      <c r="A88" s="33" t="s">
        <v>180</v>
      </c>
      <c r="B88" s="34">
        <v>1</v>
      </c>
      <c r="C88" s="34" t="s">
        <v>26</v>
      </c>
      <c r="D88" s="34" t="s">
        <v>173</v>
      </c>
      <c r="E88" s="34">
        <v>20</v>
      </c>
      <c r="F88" s="33" t="s">
        <v>181</v>
      </c>
      <c r="G88" s="28" t="s">
        <v>165</v>
      </c>
      <c r="H88" s="34">
        <v>2025</v>
      </c>
      <c r="I88" s="34">
        <v>0.5</v>
      </c>
      <c r="J88" s="34">
        <v>0</v>
      </c>
      <c r="K88" s="34"/>
      <c r="L88" s="34">
        <v>0.5</v>
      </c>
      <c r="M88" s="34"/>
      <c r="N88" s="34">
        <v>0</v>
      </c>
      <c r="O88" s="28" t="s">
        <v>182</v>
      </c>
      <c r="P88" s="34" t="s">
        <v>81</v>
      </c>
      <c r="Q88" s="34" t="s">
        <v>32</v>
      </c>
      <c r="R88" s="47"/>
    </row>
    <row r="89" s="5" customFormat="1" ht="22" hidden="1" customHeight="1" spans="1:18">
      <c r="A89" s="33" t="s">
        <v>183</v>
      </c>
      <c r="B89" s="34">
        <v>1</v>
      </c>
      <c r="C89" s="34" t="s">
        <v>26</v>
      </c>
      <c r="D89" s="34" t="s">
        <v>173</v>
      </c>
      <c r="E89" s="34">
        <v>50</v>
      </c>
      <c r="F89" s="33" t="s">
        <v>206</v>
      </c>
      <c r="G89" s="28" t="s">
        <v>165</v>
      </c>
      <c r="H89" s="34">
        <v>2025</v>
      </c>
      <c r="I89" s="34">
        <v>1.5</v>
      </c>
      <c r="J89" s="34">
        <v>0</v>
      </c>
      <c r="K89" s="34"/>
      <c r="L89" s="34">
        <v>1.5</v>
      </c>
      <c r="M89" s="34"/>
      <c r="N89" s="34">
        <v>0</v>
      </c>
      <c r="O89" s="28" t="s">
        <v>37</v>
      </c>
      <c r="P89" s="34" t="s">
        <v>81</v>
      </c>
      <c r="Q89" s="34" t="s">
        <v>32</v>
      </c>
      <c r="R89" s="47"/>
    </row>
    <row r="90" s="5" customFormat="1" ht="22" hidden="1" customHeight="1" spans="1:18">
      <c r="A90" s="33" t="s">
        <v>185</v>
      </c>
      <c r="B90" s="34">
        <v>1</v>
      </c>
      <c r="C90" s="34" t="s">
        <v>26</v>
      </c>
      <c r="D90" s="34" t="s">
        <v>173</v>
      </c>
      <c r="E90" s="34">
        <v>40</v>
      </c>
      <c r="F90" s="33" t="s">
        <v>207</v>
      </c>
      <c r="G90" s="28" t="s">
        <v>165</v>
      </c>
      <c r="H90" s="34">
        <v>2025</v>
      </c>
      <c r="I90" s="34">
        <v>0.5</v>
      </c>
      <c r="J90" s="34">
        <v>0</v>
      </c>
      <c r="K90" s="34"/>
      <c r="L90" s="34">
        <v>0.5</v>
      </c>
      <c r="M90" s="34"/>
      <c r="N90" s="34">
        <v>0</v>
      </c>
      <c r="O90" s="28" t="s">
        <v>146</v>
      </c>
      <c r="P90" s="34" t="s">
        <v>81</v>
      </c>
      <c r="Q90" s="34" t="s">
        <v>32</v>
      </c>
      <c r="R90" s="47"/>
    </row>
    <row r="91" s="5" customFormat="1" ht="22" hidden="1" customHeight="1" spans="1:18">
      <c r="A91" s="33" t="s">
        <v>187</v>
      </c>
      <c r="B91" s="34">
        <v>1</v>
      </c>
      <c r="C91" s="34" t="s">
        <v>26</v>
      </c>
      <c r="D91" s="34" t="s">
        <v>173</v>
      </c>
      <c r="E91" s="34">
        <v>50</v>
      </c>
      <c r="F91" s="33" t="s">
        <v>208</v>
      </c>
      <c r="G91" s="28" t="s">
        <v>165</v>
      </c>
      <c r="H91" s="34">
        <v>2025</v>
      </c>
      <c r="I91" s="34">
        <v>0.5</v>
      </c>
      <c r="J91" s="34">
        <v>0</v>
      </c>
      <c r="K91" s="34"/>
      <c r="L91" s="34">
        <v>0.5</v>
      </c>
      <c r="M91" s="34"/>
      <c r="N91" s="34">
        <v>0</v>
      </c>
      <c r="O91" s="28" t="s">
        <v>37</v>
      </c>
      <c r="P91" s="34" t="s">
        <v>81</v>
      </c>
      <c r="Q91" s="34" t="s">
        <v>32</v>
      </c>
      <c r="R91" s="47"/>
    </row>
    <row r="92" s="5" customFormat="1" ht="22" hidden="1" customHeight="1" spans="1:18">
      <c r="A92" s="33" t="s">
        <v>189</v>
      </c>
      <c r="B92" s="34">
        <v>1</v>
      </c>
      <c r="C92" s="34" t="s">
        <v>26</v>
      </c>
      <c r="D92" s="34" t="s">
        <v>173</v>
      </c>
      <c r="E92" s="34">
        <v>20</v>
      </c>
      <c r="F92" s="33" t="s">
        <v>190</v>
      </c>
      <c r="G92" s="28" t="s">
        <v>165</v>
      </c>
      <c r="H92" s="34">
        <v>2025</v>
      </c>
      <c r="I92" s="34">
        <v>0.5</v>
      </c>
      <c r="J92" s="34">
        <v>0</v>
      </c>
      <c r="K92" s="34"/>
      <c r="L92" s="34">
        <v>0.5</v>
      </c>
      <c r="M92" s="34"/>
      <c r="N92" s="34">
        <v>0</v>
      </c>
      <c r="O92" s="28" t="s">
        <v>146</v>
      </c>
      <c r="P92" s="34" t="s">
        <v>81</v>
      </c>
      <c r="Q92" s="34" t="s">
        <v>32</v>
      </c>
      <c r="R92" s="47"/>
    </row>
    <row r="93" s="1" customFormat="1" ht="22" customHeight="1" spans="1:18">
      <c r="A93" s="27" t="s">
        <v>209</v>
      </c>
      <c r="B93" s="28"/>
      <c r="C93" s="28" t="s">
        <v>22</v>
      </c>
      <c r="D93" s="28" t="s">
        <v>22</v>
      </c>
      <c r="E93" s="28" t="s">
        <v>22</v>
      </c>
      <c r="F93" s="28" t="s">
        <v>22</v>
      </c>
      <c r="G93" s="28" t="s">
        <v>22</v>
      </c>
      <c r="H93" s="28"/>
      <c r="I93" s="28" t="s">
        <v>22</v>
      </c>
      <c r="J93" s="28" t="s">
        <v>22</v>
      </c>
      <c r="K93" s="28"/>
      <c r="L93" s="28"/>
      <c r="M93" s="28"/>
      <c r="N93" s="28" t="s">
        <v>22</v>
      </c>
      <c r="O93" s="28" t="s">
        <v>22</v>
      </c>
      <c r="P93" s="28" t="s">
        <v>22</v>
      </c>
      <c r="Q93" s="28" t="s">
        <v>22</v>
      </c>
      <c r="R93" s="28"/>
    </row>
    <row r="94" s="2" customFormat="1" ht="22" hidden="1" customHeight="1" spans="1:18">
      <c r="A94" s="26" t="s">
        <v>210</v>
      </c>
      <c r="B94" s="25">
        <f>B95+B100+B102+B107+B108+B109</f>
        <v>9</v>
      </c>
      <c r="C94" s="25" t="s">
        <v>22</v>
      </c>
      <c r="D94" s="25" t="s">
        <v>22</v>
      </c>
      <c r="E94" s="25" t="s">
        <v>22</v>
      </c>
      <c r="F94" s="25" t="s">
        <v>22</v>
      </c>
      <c r="G94" s="25" t="s">
        <v>22</v>
      </c>
      <c r="H94" s="25" t="s">
        <v>22</v>
      </c>
      <c r="I94" s="25">
        <f>I95+I100+I102+I107+I108+I109+I108+I109</f>
        <v>5591</v>
      </c>
      <c r="J94" s="25">
        <f>J95+J100</f>
        <v>2700</v>
      </c>
      <c r="K94" s="25">
        <f>K95+K100+K102+K107+K108+K109+K108+K109</f>
        <v>0</v>
      </c>
      <c r="L94" s="25">
        <f>L95+L100+L102+L107+L108+L109+L108+L109</f>
        <v>2891</v>
      </c>
      <c r="M94" s="25">
        <f>M95+M100+M102+M107+M108+M109+M108+M109</f>
        <v>0</v>
      </c>
      <c r="N94" s="25">
        <f>N95+N100+N102+N107+N108+N109+N108+N109</f>
        <v>0</v>
      </c>
      <c r="O94" s="28" t="s">
        <v>22</v>
      </c>
      <c r="P94" s="28" t="s">
        <v>22</v>
      </c>
      <c r="Q94" s="28" t="s">
        <v>22</v>
      </c>
      <c r="R94" s="28"/>
    </row>
    <row r="95" s="1" customFormat="1" ht="22" customHeight="1" spans="1:18">
      <c r="A95" s="27" t="s">
        <v>211</v>
      </c>
      <c r="B95" s="28">
        <f>SUM(B96:B99)</f>
        <v>4</v>
      </c>
      <c r="C95" s="28"/>
      <c r="D95" s="28" t="s">
        <v>212</v>
      </c>
      <c r="E95" s="28">
        <f>SUM(E96:E99)</f>
        <v>2400</v>
      </c>
      <c r="F95" s="27" t="s">
        <v>213</v>
      </c>
      <c r="G95" s="28"/>
      <c r="H95" s="28"/>
      <c r="I95" s="28">
        <f>SUM(I96:I99)</f>
        <v>2400</v>
      </c>
      <c r="J95" s="28">
        <f>SUM(J96:J99)</f>
        <v>2400</v>
      </c>
      <c r="K95" s="28"/>
      <c r="L95" s="28"/>
      <c r="M95" s="28"/>
      <c r="N95" s="28">
        <f>SUM(N96:N99)</f>
        <v>0</v>
      </c>
      <c r="O95" s="28" t="s">
        <v>214</v>
      </c>
      <c r="P95" s="28"/>
      <c r="Q95" s="28"/>
      <c r="R95" s="28"/>
    </row>
    <row r="96" s="3" customFormat="1" ht="22" hidden="1" customHeight="1" spans="1:18">
      <c r="A96" s="35" t="s">
        <v>215</v>
      </c>
      <c r="B96" s="28">
        <v>1</v>
      </c>
      <c r="C96" s="28" t="s">
        <v>26</v>
      </c>
      <c r="D96" s="28" t="s">
        <v>212</v>
      </c>
      <c r="E96" s="28">
        <f>SUM(E99)</f>
        <v>600</v>
      </c>
      <c r="F96" s="30" t="s">
        <v>216</v>
      </c>
      <c r="G96" s="28" t="s">
        <v>165</v>
      </c>
      <c r="H96" s="28">
        <v>2022</v>
      </c>
      <c r="I96" s="44">
        <v>600</v>
      </c>
      <c r="J96" s="44">
        <v>600</v>
      </c>
      <c r="K96" s="28"/>
      <c r="L96" s="28"/>
      <c r="M96" s="28"/>
      <c r="N96" s="28">
        <v>0</v>
      </c>
      <c r="O96" s="28" t="s">
        <v>214</v>
      </c>
      <c r="P96" s="28" t="s">
        <v>217</v>
      </c>
      <c r="Q96" s="28" t="s">
        <v>32</v>
      </c>
      <c r="R96" s="28"/>
    </row>
    <row r="97" s="3" customFormat="1" ht="22" customHeight="1" spans="1:18">
      <c r="A97" s="35" t="s">
        <v>218</v>
      </c>
      <c r="B97" s="28">
        <v>1</v>
      </c>
      <c r="C97" s="28" t="s">
        <v>26</v>
      </c>
      <c r="D97" s="28" t="s">
        <v>212</v>
      </c>
      <c r="E97" s="28">
        <v>600</v>
      </c>
      <c r="F97" s="30" t="s">
        <v>219</v>
      </c>
      <c r="G97" s="28" t="s">
        <v>165</v>
      </c>
      <c r="H97" s="28">
        <v>2023</v>
      </c>
      <c r="I97" s="44">
        <v>600</v>
      </c>
      <c r="J97" s="44">
        <v>600</v>
      </c>
      <c r="K97" s="28"/>
      <c r="L97" s="28"/>
      <c r="M97" s="28"/>
      <c r="N97" s="28">
        <v>0</v>
      </c>
      <c r="O97" s="28" t="s">
        <v>214</v>
      </c>
      <c r="P97" s="28" t="s">
        <v>217</v>
      </c>
      <c r="Q97" s="28" t="s">
        <v>32</v>
      </c>
      <c r="R97" s="28"/>
    </row>
    <row r="98" s="3" customFormat="1" ht="22" hidden="1" customHeight="1" spans="1:18">
      <c r="A98" s="35" t="s">
        <v>220</v>
      </c>
      <c r="B98" s="28">
        <v>1</v>
      </c>
      <c r="C98" s="28" t="s">
        <v>26</v>
      </c>
      <c r="D98" s="28" t="s">
        <v>212</v>
      </c>
      <c r="E98" s="28">
        <v>600</v>
      </c>
      <c r="F98" s="30" t="s">
        <v>221</v>
      </c>
      <c r="G98" s="28" t="s">
        <v>165</v>
      </c>
      <c r="H98" s="28">
        <v>2024</v>
      </c>
      <c r="I98" s="44">
        <v>600</v>
      </c>
      <c r="J98" s="44">
        <v>600</v>
      </c>
      <c r="K98" s="28"/>
      <c r="L98" s="28"/>
      <c r="M98" s="28"/>
      <c r="N98" s="28">
        <v>0</v>
      </c>
      <c r="O98" s="28" t="s">
        <v>214</v>
      </c>
      <c r="P98" s="28" t="s">
        <v>217</v>
      </c>
      <c r="Q98" s="28" t="s">
        <v>32</v>
      </c>
      <c r="R98" s="28"/>
    </row>
    <row r="99" s="3" customFormat="1" ht="22" hidden="1" customHeight="1" spans="1:18">
      <c r="A99" s="35" t="s">
        <v>222</v>
      </c>
      <c r="B99" s="28">
        <v>1</v>
      </c>
      <c r="C99" s="28" t="s">
        <v>26</v>
      </c>
      <c r="D99" s="28" t="s">
        <v>212</v>
      </c>
      <c r="E99" s="28">
        <v>600</v>
      </c>
      <c r="F99" s="30" t="s">
        <v>213</v>
      </c>
      <c r="G99" s="28" t="s">
        <v>165</v>
      </c>
      <c r="H99" s="28">
        <v>2025</v>
      </c>
      <c r="I99" s="44">
        <v>600</v>
      </c>
      <c r="J99" s="44">
        <v>600</v>
      </c>
      <c r="K99" s="28"/>
      <c r="L99" s="28"/>
      <c r="M99" s="28"/>
      <c r="N99" s="28"/>
      <c r="O99" s="28" t="s">
        <v>214</v>
      </c>
      <c r="P99" s="28" t="s">
        <v>217</v>
      </c>
      <c r="Q99" s="28" t="s">
        <v>32</v>
      </c>
      <c r="R99" s="28"/>
    </row>
    <row r="100" s="1" customFormat="1" ht="22" customHeight="1" spans="1:18">
      <c r="A100" s="27" t="s">
        <v>223</v>
      </c>
      <c r="B100" s="28">
        <v>1</v>
      </c>
      <c r="C100" s="28"/>
      <c r="D100" s="28" t="s">
        <v>212</v>
      </c>
      <c r="E100" s="28">
        <v>300</v>
      </c>
      <c r="F100" s="27"/>
      <c r="G100" s="28"/>
      <c r="H100" s="36"/>
      <c r="I100" s="28">
        <v>300</v>
      </c>
      <c r="J100" s="28">
        <v>300</v>
      </c>
      <c r="K100" s="30"/>
      <c r="L100" s="30"/>
      <c r="M100" s="30"/>
      <c r="N100" s="45"/>
      <c r="O100" s="28" t="s">
        <v>37</v>
      </c>
      <c r="P100" s="28"/>
      <c r="Q100" s="28"/>
      <c r="R100" s="28"/>
    </row>
    <row r="101" s="85" customFormat="1" ht="22.5" hidden="1" spans="1:18">
      <c r="A101" s="30" t="s">
        <v>224</v>
      </c>
      <c r="B101" s="28">
        <v>1</v>
      </c>
      <c r="C101" s="28" t="s">
        <v>26</v>
      </c>
      <c r="D101" s="28" t="s">
        <v>212</v>
      </c>
      <c r="E101" s="30">
        <v>300</v>
      </c>
      <c r="F101" s="88" t="s">
        <v>225</v>
      </c>
      <c r="G101" s="28" t="s">
        <v>165</v>
      </c>
      <c r="H101" s="28">
        <v>2022</v>
      </c>
      <c r="I101" s="28">
        <v>300</v>
      </c>
      <c r="J101" s="28">
        <v>300</v>
      </c>
      <c r="K101" s="30"/>
      <c r="L101" s="30"/>
      <c r="M101" s="30"/>
      <c r="N101" s="30"/>
      <c r="O101" s="30" t="s">
        <v>117</v>
      </c>
      <c r="P101" s="28" t="s">
        <v>217</v>
      </c>
      <c r="Q101" s="30" t="s">
        <v>32</v>
      </c>
      <c r="R101" s="28"/>
    </row>
    <row r="102" s="1" customFormat="1" ht="22" customHeight="1" spans="1:18">
      <c r="A102" s="27" t="s">
        <v>226</v>
      </c>
      <c r="B102" s="28">
        <f>SUM(B103:B106)</f>
        <v>4</v>
      </c>
      <c r="C102" s="28"/>
      <c r="D102" s="28" t="s">
        <v>212</v>
      </c>
      <c r="E102" s="28">
        <f>SUM(E103:E106)</f>
        <v>2891</v>
      </c>
      <c r="F102" s="27" t="s">
        <v>227</v>
      </c>
      <c r="G102" s="28"/>
      <c r="H102" s="28"/>
      <c r="I102" s="28">
        <f>SUM(I103:I106)</f>
        <v>2891</v>
      </c>
      <c r="J102" s="28">
        <v>0</v>
      </c>
      <c r="K102" s="28">
        <f>SUM(K103:K106)</f>
        <v>0</v>
      </c>
      <c r="L102" s="28">
        <f>SUM(L103:L106)</f>
        <v>2891</v>
      </c>
      <c r="M102" s="28">
        <f>SUM(M103:M106)</f>
        <v>0</v>
      </c>
      <c r="N102" s="28">
        <f>SUM(N103:N106)</f>
        <v>0</v>
      </c>
      <c r="O102" s="28" t="s">
        <v>37</v>
      </c>
      <c r="P102" s="28"/>
      <c r="Q102" s="28"/>
      <c r="R102" s="28"/>
    </row>
    <row r="103" s="3" customFormat="1" ht="22" hidden="1" customHeight="1" spans="1:18">
      <c r="A103" s="30" t="s">
        <v>228</v>
      </c>
      <c r="B103" s="28">
        <v>1</v>
      </c>
      <c r="C103" s="28" t="s">
        <v>26</v>
      </c>
      <c r="D103" s="28" t="s">
        <v>212</v>
      </c>
      <c r="E103" s="28">
        <v>716</v>
      </c>
      <c r="F103" s="28" t="s">
        <v>229</v>
      </c>
      <c r="G103" s="28" t="s">
        <v>165</v>
      </c>
      <c r="H103" s="28">
        <v>2022</v>
      </c>
      <c r="I103" s="28">
        <v>716</v>
      </c>
      <c r="J103" s="28">
        <v>0</v>
      </c>
      <c r="K103" s="28"/>
      <c r="L103" s="28">
        <v>716</v>
      </c>
      <c r="M103" s="28"/>
      <c r="N103" s="28">
        <v>0</v>
      </c>
      <c r="O103" s="28" t="s">
        <v>50</v>
      </c>
      <c r="P103" s="28" t="s">
        <v>217</v>
      </c>
      <c r="Q103" s="28" t="s">
        <v>32</v>
      </c>
      <c r="R103" s="28" t="s">
        <v>230</v>
      </c>
    </row>
    <row r="104" s="3" customFormat="1" ht="22" customHeight="1" spans="1:18">
      <c r="A104" s="30" t="s">
        <v>228</v>
      </c>
      <c r="B104" s="28">
        <v>1</v>
      </c>
      <c r="C104" s="28" t="s">
        <v>26</v>
      </c>
      <c r="D104" s="28" t="s">
        <v>212</v>
      </c>
      <c r="E104" s="28">
        <v>725</v>
      </c>
      <c r="F104" s="28" t="s">
        <v>231</v>
      </c>
      <c r="G104" s="28" t="s">
        <v>165</v>
      </c>
      <c r="H104" s="28">
        <v>2023</v>
      </c>
      <c r="I104" s="28">
        <v>725</v>
      </c>
      <c r="J104" s="28">
        <v>0</v>
      </c>
      <c r="K104" s="28"/>
      <c r="L104" s="28">
        <v>725</v>
      </c>
      <c r="M104" s="28"/>
      <c r="N104" s="28">
        <v>0</v>
      </c>
      <c r="O104" s="28" t="s">
        <v>37</v>
      </c>
      <c r="P104" s="28" t="s">
        <v>217</v>
      </c>
      <c r="Q104" s="28" t="s">
        <v>134</v>
      </c>
      <c r="R104" s="28"/>
    </row>
    <row r="105" s="3" customFormat="1" ht="22" hidden="1" customHeight="1" spans="1:18">
      <c r="A105" s="30" t="s">
        <v>228</v>
      </c>
      <c r="B105" s="28">
        <v>1</v>
      </c>
      <c r="C105" s="28" t="s">
        <v>26</v>
      </c>
      <c r="D105" s="28" t="s">
        <v>212</v>
      </c>
      <c r="E105" s="28">
        <v>725</v>
      </c>
      <c r="F105" s="28" t="s">
        <v>232</v>
      </c>
      <c r="G105" s="28" t="s">
        <v>165</v>
      </c>
      <c r="H105" s="28">
        <v>2024</v>
      </c>
      <c r="I105" s="28">
        <v>725</v>
      </c>
      <c r="J105" s="28">
        <v>0</v>
      </c>
      <c r="K105" s="28"/>
      <c r="L105" s="28">
        <v>725</v>
      </c>
      <c r="M105" s="28"/>
      <c r="N105" s="28">
        <v>0</v>
      </c>
      <c r="O105" s="28" t="s">
        <v>37</v>
      </c>
      <c r="P105" s="28" t="s">
        <v>217</v>
      </c>
      <c r="Q105" s="28" t="s">
        <v>32</v>
      </c>
      <c r="R105" s="28"/>
    </row>
    <row r="106" s="3" customFormat="1" ht="22" hidden="1" customHeight="1" spans="1:18">
      <c r="A106" s="30" t="s">
        <v>228</v>
      </c>
      <c r="B106" s="28">
        <v>1</v>
      </c>
      <c r="C106" s="28" t="s">
        <v>26</v>
      </c>
      <c r="D106" s="28" t="s">
        <v>212</v>
      </c>
      <c r="E106" s="28">
        <v>725</v>
      </c>
      <c r="F106" s="28" t="s">
        <v>233</v>
      </c>
      <c r="G106" s="28" t="s">
        <v>165</v>
      </c>
      <c r="H106" s="28">
        <v>2025</v>
      </c>
      <c r="I106" s="28">
        <v>725</v>
      </c>
      <c r="J106" s="28">
        <v>0</v>
      </c>
      <c r="K106" s="28"/>
      <c r="L106" s="28">
        <v>725</v>
      </c>
      <c r="M106" s="28"/>
      <c r="N106" s="28">
        <v>0</v>
      </c>
      <c r="O106" s="28" t="s">
        <v>37</v>
      </c>
      <c r="P106" s="28" t="s">
        <v>81</v>
      </c>
      <c r="Q106" s="28" t="s">
        <v>32</v>
      </c>
      <c r="R106" s="28" t="s">
        <v>230</v>
      </c>
    </row>
    <row r="107" s="1" customFormat="1" ht="22" customHeight="1" spans="1:18">
      <c r="A107" s="27" t="s">
        <v>234</v>
      </c>
      <c r="B107" s="28">
        <v>0</v>
      </c>
      <c r="C107" s="28" t="s">
        <v>22</v>
      </c>
      <c r="D107" s="28" t="s">
        <v>22</v>
      </c>
      <c r="E107" s="28" t="s">
        <v>22</v>
      </c>
      <c r="F107" s="28" t="s">
        <v>22</v>
      </c>
      <c r="G107" s="28" t="s">
        <v>22</v>
      </c>
      <c r="H107" s="28"/>
      <c r="I107" s="28">
        <v>0</v>
      </c>
      <c r="J107" s="28" t="s">
        <v>22</v>
      </c>
      <c r="K107" s="28"/>
      <c r="L107" s="28"/>
      <c r="M107" s="28"/>
      <c r="N107" s="28">
        <v>0</v>
      </c>
      <c r="O107" s="28" t="s">
        <v>22</v>
      </c>
      <c r="P107" s="28" t="s">
        <v>22</v>
      </c>
      <c r="Q107" s="28" t="s">
        <v>22</v>
      </c>
      <c r="R107" s="28"/>
    </row>
    <row r="108" s="1" customFormat="1" ht="22" customHeight="1" spans="1:18">
      <c r="A108" s="27" t="s">
        <v>235</v>
      </c>
      <c r="B108" s="28">
        <v>0</v>
      </c>
      <c r="C108" s="28" t="s">
        <v>22</v>
      </c>
      <c r="D108" s="28" t="s">
        <v>22</v>
      </c>
      <c r="E108" s="28" t="s">
        <v>22</v>
      </c>
      <c r="F108" s="28" t="s">
        <v>22</v>
      </c>
      <c r="G108" s="28" t="s">
        <v>22</v>
      </c>
      <c r="H108" s="28"/>
      <c r="I108" s="28">
        <v>0</v>
      </c>
      <c r="J108" s="28" t="s">
        <v>22</v>
      </c>
      <c r="K108" s="28"/>
      <c r="L108" s="28"/>
      <c r="M108" s="28"/>
      <c r="N108" s="28">
        <v>0</v>
      </c>
      <c r="O108" s="28"/>
      <c r="P108" s="28"/>
      <c r="Q108" s="28"/>
      <c r="R108" s="28"/>
    </row>
    <row r="109" s="1" customFormat="1" ht="22" customHeight="1" spans="1:18">
      <c r="A109" s="27" t="s">
        <v>236</v>
      </c>
      <c r="B109" s="28"/>
      <c r="C109" s="28"/>
      <c r="D109" s="28"/>
      <c r="E109" s="28"/>
      <c r="F109" s="28"/>
      <c r="G109" s="28"/>
      <c r="H109" s="28"/>
      <c r="I109" s="28"/>
      <c r="J109" s="28" t="s">
        <v>22</v>
      </c>
      <c r="K109" s="28"/>
      <c r="L109" s="28"/>
      <c r="M109" s="28"/>
      <c r="N109" s="28"/>
      <c r="O109" s="28"/>
      <c r="P109" s="28"/>
      <c r="Q109" s="28"/>
      <c r="R109" s="28"/>
    </row>
    <row r="110" s="6" customFormat="1" ht="22" hidden="1" customHeight="1" spans="1:18">
      <c r="A110" s="37" t="s">
        <v>237</v>
      </c>
      <c r="B110" s="38">
        <f>B111+B122+B129+B136</f>
        <v>24</v>
      </c>
      <c r="C110" s="38" t="s">
        <v>22</v>
      </c>
      <c r="D110" s="38" t="s">
        <v>22</v>
      </c>
      <c r="E110" s="38" t="s">
        <v>22</v>
      </c>
      <c r="F110" s="38" t="s">
        <v>22</v>
      </c>
      <c r="G110" s="38" t="s">
        <v>22</v>
      </c>
      <c r="H110" s="38" t="s">
        <v>22</v>
      </c>
      <c r="I110" s="38">
        <f>I111+I122+I129+I136</f>
        <v>1240</v>
      </c>
      <c r="J110" s="38">
        <f>SUM(J111+J122+J129+J136)</f>
        <v>100</v>
      </c>
      <c r="K110" s="38">
        <f>K111+K122+K129+K136</f>
        <v>0</v>
      </c>
      <c r="L110" s="38">
        <f>L111+L122+L129+L136</f>
        <v>1060</v>
      </c>
      <c r="M110" s="38">
        <f>M111+M122+M129+M136</f>
        <v>80</v>
      </c>
      <c r="N110" s="38">
        <f>N111+N122+N129+N136</f>
        <v>0</v>
      </c>
      <c r="O110" s="38" t="s">
        <v>22</v>
      </c>
      <c r="P110" s="38" t="s">
        <v>22</v>
      </c>
      <c r="Q110" s="38" t="s">
        <v>22</v>
      </c>
      <c r="R110" s="48"/>
    </row>
    <row r="111" s="2" customFormat="1" ht="22" hidden="1" customHeight="1" spans="1:18">
      <c r="A111" s="26" t="s">
        <v>238</v>
      </c>
      <c r="B111" s="25">
        <f>B112+B117</f>
        <v>8</v>
      </c>
      <c r="C111" s="25" t="s">
        <v>22</v>
      </c>
      <c r="D111" s="25" t="s">
        <v>22</v>
      </c>
      <c r="E111" s="25" t="s">
        <v>22</v>
      </c>
      <c r="F111" s="25" t="s">
        <v>22</v>
      </c>
      <c r="G111" s="25" t="s">
        <v>22</v>
      </c>
      <c r="H111" s="25" t="s">
        <v>22</v>
      </c>
      <c r="I111" s="25">
        <f>I112+I117</f>
        <v>88</v>
      </c>
      <c r="J111" s="25">
        <f>J112</f>
        <v>80</v>
      </c>
      <c r="K111" s="25">
        <f>K112+K117</f>
        <v>0</v>
      </c>
      <c r="L111" s="25">
        <f>L112+L117</f>
        <v>8</v>
      </c>
      <c r="M111" s="25">
        <f>M112+M117</f>
        <v>0</v>
      </c>
      <c r="N111" s="25">
        <f>N112+N117</f>
        <v>0</v>
      </c>
      <c r="O111" s="25" t="s">
        <v>22</v>
      </c>
      <c r="P111" s="25" t="s">
        <v>22</v>
      </c>
      <c r="Q111" s="25" t="s">
        <v>22</v>
      </c>
      <c r="R111" s="28"/>
    </row>
    <row r="112" s="1" customFormat="1" ht="22" customHeight="1" spans="1:18">
      <c r="A112" s="27" t="s">
        <v>239</v>
      </c>
      <c r="B112" s="28">
        <f>SUM(B113:B116)</f>
        <v>4</v>
      </c>
      <c r="C112" s="28"/>
      <c r="D112" s="28" t="s">
        <v>173</v>
      </c>
      <c r="E112" s="28">
        <f>SUM(E113:E116)</f>
        <v>800</v>
      </c>
      <c r="F112" s="27" t="s">
        <v>240</v>
      </c>
      <c r="G112" s="28"/>
      <c r="H112" s="28"/>
      <c r="I112" s="28">
        <f>SUM(I113:I116)</f>
        <v>80</v>
      </c>
      <c r="J112" s="28">
        <f>SUM(J113:J116)</f>
        <v>80</v>
      </c>
      <c r="K112" s="28"/>
      <c r="L112" s="28"/>
      <c r="M112" s="28"/>
      <c r="N112" s="28">
        <f>SUM(N113:N116)</f>
        <v>0</v>
      </c>
      <c r="O112" s="28" t="s">
        <v>241</v>
      </c>
      <c r="P112" s="28"/>
      <c r="Q112" s="28"/>
      <c r="R112" s="28"/>
    </row>
    <row r="113" s="7" customFormat="1" ht="22" hidden="1" customHeight="1" spans="1:18">
      <c r="A113" s="30" t="s">
        <v>242</v>
      </c>
      <c r="B113" s="28">
        <v>1</v>
      </c>
      <c r="C113" s="28" t="s">
        <v>26</v>
      </c>
      <c r="D113" s="28" t="s">
        <v>173</v>
      </c>
      <c r="E113" s="28">
        <v>200</v>
      </c>
      <c r="F113" s="30" t="s">
        <v>243</v>
      </c>
      <c r="G113" s="28" t="s">
        <v>165</v>
      </c>
      <c r="H113" s="28">
        <v>2022</v>
      </c>
      <c r="I113" s="28">
        <v>20</v>
      </c>
      <c r="J113" s="28">
        <v>20</v>
      </c>
      <c r="K113" s="28"/>
      <c r="L113" s="28"/>
      <c r="M113" s="28"/>
      <c r="N113" s="28">
        <v>0</v>
      </c>
      <c r="O113" s="28" t="s">
        <v>241</v>
      </c>
      <c r="P113" s="28" t="s">
        <v>217</v>
      </c>
      <c r="Q113" s="28" t="s">
        <v>32</v>
      </c>
      <c r="R113" s="28"/>
    </row>
    <row r="114" s="7" customFormat="1" ht="22" customHeight="1" spans="1:18">
      <c r="A114" s="30" t="s">
        <v>242</v>
      </c>
      <c r="B114" s="28">
        <v>1</v>
      </c>
      <c r="C114" s="28" t="s">
        <v>26</v>
      </c>
      <c r="D114" s="28" t="s">
        <v>173</v>
      </c>
      <c r="E114" s="28">
        <v>200</v>
      </c>
      <c r="F114" s="30" t="s">
        <v>243</v>
      </c>
      <c r="G114" s="28" t="s">
        <v>165</v>
      </c>
      <c r="H114" s="28">
        <v>2023</v>
      </c>
      <c r="I114" s="28">
        <v>20</v>
      </c>
      <c r="J114" s="28">
        <v>20</v>
      </c>
      <c r="K114" s="28"/>
      <c r="L114" s="28"/>
      <c r="M114" s="28"/>
      <c r="N114" s="28">
        <v>0</v>
      </c>
      <c r="O114" s="28" t="s">
        <v>241</v>
      </c>
      <c r="P114" s="28" t="s">
        <v>217</v>
      </c>
      <c r="Q114" s="28" t="s">
        <v>32</v>
      </c>
      <c r="R114" s="28"/>
    </row>
    <row r="115" s="7" customFormat="1" ht="22" hidden="1" customHeight="1" spans="1:18">
      <c r="A115" s="30" t="s">
        <v>244</v>
      </c>
      <c r="B115" s="28">
        <v>1</v>
      </c>
      <c r="C115" s="28" t="s">
        <v>26</v>
      </c>
      <c r="D115" s="28" t="s">
        <v>173</v>
      </c>
      <c r="E115" s="28">
        <v>200</v>
      </c>
      <c r="F115" s="30" t="s">
        <v>245</v>
      </c>
      <c r="G115" s="28" t="s">
        <v>165</v>
      </c>
      <c r="H115" s="28">
        <v>2024</v>
      </c>
      <c r="I115" s="28">
        <v>20</v>
      </c>
      <c r="J115" s="28">
        <v>20</v>
      </c>
      <c r="K115" s="28"/>
      <c r="L115" s="28"/>
      <c r="M115" s="28"/>
      <c r="N115" s="28">
        <v>0</v>
      </c>
      <c r="O115" s="28" t="s">
        <v>241</v>
      </c>
      <c r="P115" s="28" t="s">
        <v>217</v>
      </c>
      <c r="Q115" s="28" t="s">
        <v>32</v>
      </c>
      <c r="R115" s="28"/>
    </row>
    <row r="116" s="7" customFormat="1" ht="22" hidden="1" customHeight="1" spans="1:18">
      <c r="A116" s="30" t="s">
        <v>242</v>
      </c>
      <c r="B116" s="28">
        <v>1</v>
      </c>
      <c r="C116" s="28" t="s">
        <v>26</v>
      </c>
      <c r="D116" s="28" t="s">
        <v>173</v>
      </c>
      <c r="E116" s="28">
        <v>200</v>
      </c>
      <c r="F116" s="30" t="s">
        <v>243</v>
      </c>
      <c r="G116" s="28" t="s">
        <v>165</v>
      </c>
      <c r="H116" s="28">
        <v>2025</v>
      </c>
      <c r="I116" s="28">
        <v>20</v>
      </c>
      <c r="J116" s="28">
        <v>20</v>
      </c>
      <c r="K116" s="28"/>
      <c r="L116" s="28"/>
      <c r="M116" s="28"/>
      <c r="N116" s="28">
        <v>0</v>
      </c>
      <c r="O116" s="28" t="s">
        <v>241</v>
      </c>
      <c r="P116" s="28" t="s">
        <v>217</v>
      </c>
      <c r="Q116" s="28" t="s">
        <v>32</v>
      </c>
      <c r="R116" s="28"/>
    </row>
    <row r="117" s="1" customFormat="1" ht="22" customHeight="1" spans="1:18">
      <c r="A117" s="27" t="s">
        <v>246</v>
      </c>
      <c r="B117" s="28">
        <f>SUM(B118:B121)</f>
        <v>4</v>
      </c>
      <c r="C117" s="28"/>
      <c r="D117" s="28" t="s">
        <v>173</v>
      </c>
      <c r="E117" s="28">
        <f>SUM(E118:E121)</f>
        <v>40</v>
      </c>
      <c r="F117" s="27" t="s">
        <v>240</v>
      </c>
      <c r="G117" s="28"/>
      <c r="H117" s="28"/>
      <c r="I117" s="28">
        <f>SUM(I118:I121)</f>
        <v>8</v>
      </c>
      <c r="J117" s="28" t="s">
        <v>22</v>
      </c>
      <c r="K117" s="28">
        <f>SUM(K118:K121)</f>
        <v>0</v>
      </c>
      <c r="L117" s="28">
        <f>SUM(L118:L121)</f>
        <v>8</v>
      </c>
      <c r="M117" s="28">
        <f>SUM(M118:M121)</f>
        <v>0</v>
      </c>
      <c r="N117" s="28">
        <f>SUM(N118:N121)</f>
        <v>0</v>
      </c>
      <c r="O117" s="28" t="s">
        <v>241</v>
      </c>
      <c r="P117" s="28"/>
      <c r="Q117" s="28"/>
      <c r="R117" s="28"/>
    </row>
    <row r="118" s="7" customFormat="1" ht="22" hidden="1" customHeight="1" spans="1:18">
      <c r="A118" s="30" t="s">
        <v>247</v>
      </c>
      <c r="B118" s="28">
        <v>1</v>
      </c>
      <c r="C118" s="28" t="s">
        <v>26</v>
      </c>
      <c r="D118" s="28" t="s">
        <v>173</v>
      </c>
      <c r="E118" s="28">
        <v>10</v>
      </c>
      <c r="F118" s="30" t="s">
        <v>248</v>
      </c>
      <c r="G118" s="28" t="s">
        <v>165</v>
      </c>
      <c r="H118" s="28">
        <v>2022</v>
      </c>
      <c r="I118" s="28">
        <v>2</v>
      </c>
      <c r="J118" s="28">
        <v>0</v>
      </c>
      <c r="K118" s="28"/>
      <c r="L118" s="28">
        <v>2</v>
      </c>
      <c r="M118" s="28"/>
      <c r="N118" s="28">
        <v>0</v>
      </c>
      <c r="O118" s="28" t="s">
        <v>241</v>
      </c>
      <c r="P118" s="28" t="s">
        <v>217</v>
      </c>
      <c r="Q118" s="28" t="s">
        <v>32</v>
      </c>
      <c r="R118" s="28"/>
    </row>
    <row r="119" s="7" customFormat="1" ht="22" customHeight="1" spans="1:18">
      <c r="A119" s="30" t="s">
        <v>247</v>
      </c>
      <c r="B119" s="28">
        <v>1</v>
      </c>
      <c r="C119" s="28" t="s">
        <v>26</v>
      </c>
      <c r="D119" s="28" t="s">
        <v>173</v>
      </c>
      <c r="E119" s="28">
        <v>10</v>
      </c>
      <c r="F119" s="30" t="s">
        <v>248</v>
      </c>
      <c r="G119" s="28" t="s">
        <v>165</v>
      </c>
      <c r="H119" s="28">
        <v>2023</v>
      </c>
      <c r="I119" s="28">
        <v>2</v>
      </c>
      <c r="J119" s="28">
        <v>0</v>
      </c>
      <c r="K119" s="28"/>
      <c r="L119" s="28">
        <v>2</v>
      </c>
      <c r="M119" s="28"/>
      <c r="N119" s="28">
        <v>0</v>
      </c>
      <c r="O119" s="28" t="s">
        <v>241</v>
      </c>
      <c r="P119" s="28" t="s">
        <v>81</v>
      </c>
      <c r="Q119" s="28" t="s">
        <v>32</v>
      </c>
      <c r="R119" s="28"/>
    </row>
    <row r="120" s="7" customFormat="1" ht="22" hidden="1" customHeight="1" spans="1:18">
      <c r="A120" s="30" t="s">
        <v>247</v>
      </c>
      <c r="B120" s="28">
        <v>1</v>
      </c>
      <c r="C120" s="28" t="s">
        <v>26</v>
      </c>
      <c r="D120" s="28" t="s">
        <v>173</v>
      </c>
      <c r="E120" s="28">
        <v>10</v>
      </c>
      <c r="F120" s="30" t="s">
        <v>248</v>
      </c>
      <c r="G120" s="28" t="s">
        <v>165</v>
      </c>
      <c r="H120" s="28">
        <v>2024</v>
      </c>
      <c r="I120" s="28">
        <v>2</v>
      </c>
      <c r="J120" s="28" t="s">
        <v>22</v>
      </c>
      <c r="K120" s="28"/>
      <c r="L120" s="28">
        <v>2</v>
      </c>
      <c r="M120" s="28"/>
      <c r="N120" s="28">
        <v>0</v>
      </c>
      <c r="O120" s="28" t="s">
        <v>241</v>
      </c>
      <c r="P120" s="28" t="s">
        <v>81</v>
      </c>
      <c r="Q120" s="28" t="s">
        <v>32</v>
      </c>
      <c r="R120" s="28"/>
    </row>
    <row r="121" s="7" customFormat="1" ht="22" hidden="1" customHeight="1" spans="1:18">
      <c r="A121" s="30" t="s">
        <v>247</v>
      </c>
      <c r="B121" s="28">
        <v>1</v>
      </c>
      <c r="C121" s="28" t="s">
        <v>26</v>
      </c>
      <c r="D121" s="28" t="s">
        <v>249</v>
      </c>
      <c r="E121" s="28">
        <v>10</v>
      </c>
      <c r="F121" s="30" t="s">
        <v>248</v>
      </c>
      <c r="G121" s="28" t="s">
        <v>165</v>
      </c>
      <c r="H121" s="28">
        <v>2025</v>
      </c>
      <c r="I121" s="28">
        <v>2</v>
      </c>
      <c r="J121" s="28"/>
      <c r="K121" s="28"/>
      <c r="L121" s="28">
        <v>2</v>
      </c>
      <c r="M121" s="28"/>
      <c r="N121" s="28"/>
      <c r="O121" s="28" t="s">
        <v>241</v>
      </c>
      <c r="P121" s="28" t="s">
        <v>31</v>
      </c>
      <c r="Q121" s="28" t="s">
        <v>32</v>
      </c>
      <c r="R121" s="28"/>
    </row>
    <row r="122" s="2" customFormat="1" ht="22" hidden="1" customHeight="1" spans="1:18">
      <c r="A122" s="26" t="s">
        <v>250</v>
      </c>
      <c r="B122" s="25">
        <f>B123+B128</f>
        <v>4</v>
      </c>
      <c r="C122" s="25" t="s">
        <v>22</v>
      </c>
      <c r="D122" s="25" t="s">
        <v>22</v>
      </c>
      <c r="E122" s="25" t="s">
        <v>22</v>
      </c>
      <c r="F122" s="25" t="s">
        <v>22</v>
      </c>
      <c r="G122" s="25" t="s">
        <v>22</v>
      </c>
      <c r="H122" s="25" t="s">
        <v>22</v>
      </c>
      <c r="I122" s="25">
        <f t="shared" ref="I122:N122" si="11">I123+I128</f>
        <v>240</v>
      </c>
      <c r="J122" s="25">
        <f t="shared" si="11"/>
        <v>0</v>
      </c>
      <c r="K122" s="25">
        <f t="shared" si="11"/>
        <v>0</v>
      </c>
      <c r="L122" s="25">
        <f t="shared" si="11"/>
        <v>160</v>
      </c>
      <c r="M122" s="25">
        <f t="shared" si="11"/>
        <v>80</v>
      </c>
      <c r="N122" s="25">
        <f t="shared" si="11"/>
        <v>0</v>
      </c>
      <c r="O122" s="25" t="s">
        <v>22</v>
      </c>
      <c r="P122" s="25" t="s">
        <v>22</v>
      </c>
      <c r="Q122" s="25" t="s">
        <v>22</v>
      </c>
      <c r="R122" s="28"/>
    </row>
    <row r="123" s="1" customFormat="1" ht="22" customHeight="1" spans="1:18">
      <c r="A123" s="27" t="s">
        <v>251</v>
      </c>
      <c r="B123" s="28">
        <f>SUM(B124:B127)</f>
        <v>4</v>
      </c>
      <c r="C123" s="28"/>
      <c r="D123" s="28" t="s">
        <v>173</v>
      </c>
      <c r="E123" s="28">
        <f>SUM(E124:E127)</f>
        <v>2000</v>
      </c>
      <c r="F123" s="27" t="s">
        <v>252</v>
      </c>
      <c r="G123" s="28"/>
      <c r="H123" s="28"/>
      <c r="I123" s="28">
        <f t="shared" ref="I123:N123" si="12">SUM(I124:I127)</f>
        <v>240</v>
      </c>
      <c r="J123" s="28">
        <f t="shared" si="12"/>
        <v>0</v>
      </c>
      <c r="K123" s="28">
        <f t="shared" si="12"/>
        <v>0</v>
      </c>
      <c r="L123" s="28">
        <f t="shared" si="12"/>
        <v>160</v>
      </c>
      <c r="M123" s="28">
        <f t="shared" si="12"/>
        <v>80</v>
      </c>
      <c r="N123" s="28">
        <f t="shared" si="12"/>
        <v>0</v>
      </c>
      <c r="O123" s="28" t="s">
        <v>253</v>
      </c>
      <c r="P123" s="28"/>
      <c r="Q123" s="28"/>
      <c r="R123" s="28"/>
    </row>
    <row r="124" s="7" customFormat="1" ht="22" hidden="1" customHeight="1" spans="1:18">
      <c r="A124" s="30" t="s">
        <v>254</v>
      </c>
      <c r="B124" s="28">
        <v>1</v>
      </c>
      <c r="C124" s="28" t="s">
        <v>26</v>
      </c>
      <c r="D124" s="28" t="s">
        <v>173</v>
      </c>
      <c r="E124" s="28">
        <v>500</v>
      </c>
      <c r="F124" s="30" t="s">
        <v>255</v>
      </c>
      <c r="G124" s="28" t="s">
        <v>165</v>
      </c>
      <c r="H124" s="28">
        <v>2022</v>
      </c>
      <c r="I124" s="28">
        <v>60</v>
      </c>
      <c r="J124" s="28">
        <v>0</v>
      </c>
      <c r="K124" s="28"/>
      <c r="L124" s="28">
        <v>60</v>
      </c>
      <c r="M124" s="28"/>
      <c r="N124" s="28">
        <v>0</v>
      </c>
      <c r="O124" s="28" t="s">
        <v>241</v>
      </c>
      <c r="P124" s="28" t="s">
        <v>217</v>
      </c>
      <c r="Q124" s="28" t="s">
        <v>32</v>
      </c>
      <c r="R124" s="28"/>
    </row>
    <row r="125" s="7" customFormat="1" ht="22" customHeight="1" spans="1:18">
      <c r="A125" s="30" t="s">
        <v>254</v>
      </c>
      <c r="B125" s="28">
        <v>1</v>
      </c>
      <c r="C125" s="28" t="s">
        <v>26</v>
      </c>
      <c r="D125" s="28" t="s">
        <v>173</v>
      </c>
      <c r="E125" s="28">
        <v>500</v>
      </c>
      <c r="F125" s="30" t="s">
        <v>256</v>
      </c>
      <c r="G125" s="28" t="s">
        <v>165</v>
      </c>
      <c r="H125" s="28">
        <v>2023</v>
      </c>
      <c r="I125" s="28">
        <v>60</v>
      </c>
      <c r="J125" s="28">
        <v>0</v>
      </c>
      <c r="K125" s="28"/>
      <c r="L125" s="28">
        <v>60</v>
      </c>
      <c r="M125" s="28"/>
      <c r="N125" s="28">
        <v>0</v>
      </c>
      <c r="O125" s="28" t="s">
        <v>241</v>
      </c>
      <c r="P125" s="28" t="s">
        <v>217</v>
      </c>
      <c r="Q125" s="28" t="s">
        <v>32</v>
      </c>
      <c r="R125" s="28"/>
    </row>
    <row r="126" s="7" customFormat="1" ht="22" hidden="1" customHeight="1" spans="1:18">
      <c r="A126" s="30" t="s">
        <v>254</v>
      </c>
      <c r="B126" s="28">
        <v>1</v>
      </c>
      <c r="C126" s="28" t="s">
        <v>26</v>
      </c>
      <c r="D126" s="28" t="s">
        <v>173</v>
      </c>
      <c r="E126" s="28">
        <v>500</v>
      </c>
      <c r="F126" s="30" t="s">
        <v>252</v>
      </c>
      <c r="G126" s="28" t="s">
        <v>165</v>
      </c>
      <c r="H126" s="28">
        <v>2024</v>
      </c>
      <c r="I126" s="28">
        <v>60</v>
      </c>
      <c r="J126" s="28">
        <v>0</v>
      </c>
      <c r="K126" s="28"/>
      <c r="L126" s="28">
        <v>20</v>
      </c>
      <c r="M126" s="28">
        <v>40</v>
      </c>
      <c r="N126" s="28">
        <v>0</v>
      </c>
      <c r="O126" s="28" t="s">
        <v>241</v>
      </c>
      <c r="P126" s="28" t="s">
        <v>217</v>
      </c>
      <c r="Q126" s="28" t="s">
        <v>32</v>
      </c>
      <c r="R126" s="28"/>
    </row>
    <row r="127" s="7" customFormat="1" ht="22" hidden="1" customHeight="1" spans="1:18">
      <c r="A127" s="30" t="s">
        <v>254</v>
      </c>
      <c r="B127" s="28">
        <v>1</v>
      </c>
      <c r="C127" s="28" t="s">
        <v>26</v>
      </c>
      <c r="D127" s="28" t="s">
        <v>173</v>
      </c>
      <c r="E127" s="28">
        <v>500</v>
      </c>
      <c r="F127" s="30" t="s">
        <v>252</v>
      </c>
      <c r="G127" s="28" t="s">
        <v>165</v>
      </c>
      <c r="H127" s="28">
        <v>2025</v>
      </c>
      <c r="I127" s="28">
        <v>60</v>
      </c>
      <c r="J127" s="28"/>
      <c r="K127" s="28"/>
      <c r="L127" s="28">
        <v>20</v>
      </c>
      <c r="M127" s="28">
        <v>40</v>
      </c>
      <c r="N127" s="28"/>
      <c r="O127" s="28" t="s">
        <v>241</v>
      </c>
      <c r="P127" s="28" t="s">
        <v>81</v>
      </c>
      <c r="Q127" s="28" t="s">
        <v>32</v>
      </c>
      <c r="R127" s="28"/>
    </row>
    <row r="128" s="1" customFormat="1" ht="22" customHeight="1" spans="1:18">
      <c r="A128" s="27" t="s">
        <v>257</v>
      </c>
      <c r="B128" s="28"/>
      <c r="C128" s="28"/>
      <c r="D128" s="28"/>
      <c r="E128" s="28"/>
      <c r="F128" s="27"/>
      <c r="G128" s="28"/>
      <c r="H128" s="28"/>
      <c r="I128" s="28">
        <v>0</v>
      </c>
      <c r="J128" s="28"/>
      <c r="K128" s="28"/>
      <c r="L128" s="28"/>
      <c r="M128" s="28"/>
      <c r="N128" s="28"/>
      <c r="O128" s="28"/>
      <c r="P128" s="28"/>
      <c r="Q128" s="28"/>
      <c r="R128" s="28"/>
    </row>
    <row r="129" s="2" customFormat="1" ht="22" hidden="1" customHeight="1" spans="1:18">
      <c r="A129" s="26" t="s">
        <v>258</v>
      </c>
      <c r="B129" s="25">
        <f>B130+B135</f>
        <v>4</v>
      </c>
      <c r="C129" s="25" t="s">
        <v>22</v>
      </c>
      <c r="D129" s="25" t="s">
        <v>22</v>
      </c>
      <c r="E129" s="25" t="s">
        <v>22</v>
      </c>
      <c r="F129" s="26" t="s">
        <v>22</v>
      </c>
      <c r="G129" s="25" t="s">
        <v>22</v>
      </c>
      <c r="H129" s="25" t="s">
        <v>22</v>
      </c>
      <c r="I129" s="25">
        <f>I130+I135</f>
        <v>20</v>
      </c>
      <c r="J129" s="25">
        <v>0</v>
      </c>
      <c r="K129" s="25">
        <f>K130+K135</f>
        <v>0</v>
      </c>
      <c r="L129" s="25">
        <f>L130+L135</f>
        <v>20</v>
      </c>
      <c r="M129" s="25">
        <f>M130+M135</f>
        <v>0</v>
      </c>
      <c r="N129" s="25">
        <f>N130+N135</f>
        <v>0</v>
      </c>
      <c r="O129" s="25" t="s">
        <v>22</v>
      </c>
      <c r="P129" s="25" t="s">
        <v>22</v>
      </c>
      <c r="Q129" s="25" t="s">
        <v>22</v>
      </c>
      <c r="R129" s="28"/>
    </row>
    <row r="130" s="1" customFormat="1" ht="22" customHeight="1" spans="1:18">
      <c r="A130" s="27" t="s">
        <v>259</v>
      </c>
      <c r="B130" s="28">
        <f>SUM(B131:B134)</f>
        <v>4</v>
      </c>
      <c r="C130" s="28"/>
      <c r="D130" s="28" t="s">
        <v>173</v>
      </c>
      <c r="E130" s="28">
        <f>SUM(E131:E134)</f>
        <v>20</v>
      </c>
      <c r="F130" s="27"/>
      <c r="G130" s="28"/>
      <c r="H130" s="28"/>
      <c r="I130" s="28">
        <f>SUM(I131:I134)</f>
        <v>20</v>
      </c>
      <c r="J130" s="28" t="s">
        <v>22</v>
      </c>
      <c r="K130" s="28">
        <f>SUM(K131:K134)</f>
        <v>0</v>
      </c>
      <c r="L130" s="28">
        <f>SUM(L131:L134)</f>
        <v>20</v>
      </c>
      <c r="M130" s="28">
        <f>SUM(M131:M134)</f>
        <v>0</v>
      </c>
      <c r="N130" s="28">
        <f>SUM(N133)</f>
        <v>0</v>
      </c>
      <c r="O130" s="28" t="s">
        <v>241</v>
      </c>
      <c r="P130" s="28"/>
      <c r="Q130" s="28"/>
      <c r="R130" s="28"/>
    </row>
    <row r="131" s="7" customFormat="1" ht="22" hidden="1" customHeight="1" spans="1:18">
      <c r="A131" s="30" t="s">
        <v>260</v>
      </c>
      <c r="B131" s="28">
        <v>1</v>
      </c>
      <c r="C131" s="28" t="s">
        <v>26</v>
      </c>
      <c r="D131" s="28" t="s">
        <v>173</v>
      </c>
      <c r="E131" s="28">
        <v>5</v>
      </c>
      <c r="F131" s="28" t="s">
        <v>261</v>
      </c>
      <c r="G131" s="28" t="s">
        <v>165</v>
      </c>
      <c r="H131" s="28">
        <v>2022</v>
      </c>
      <c r="I131" s="28">
        <v>5</v>
      </c>
      <c r="J131" s="28"/>
      <c r="K131" s="28"/>
      <c r="L131" s="28">
        <v>5</v>
      </c>
      <c r="M131" s="28"/>
      <c r="N131" s="28"/>
      <c r="O131" s="28" t="s">
        <v>241</v>
      </c>
      <c r="P131" s="28" t="s">
        <v>217</v>
      </c>
      <c r="Q131" s="28" t="s">
        <v>32</v>
      </c>
      <c r="R131" s="36"/>
    </row>
    <row r="132" s="1" customFormat="1" ht="22" customHeight="1" spans="1:18">
      <c r="A132" s="30" t="s">
        <v>260</v>
      </c>
      <c r="B132" s="28">
        <v>1</v>
      </c>
      <c r="C132" s="28" t="s">
        <v>26</v>
      </c>
      <c r="D132" s="28" t="s">
        <v>173</v>
      </c>
      <c r="E132" s="28">
        <v>5</v>
      </c>
      <c r="F132" s="27" t="s">
        <v>262</v>
      </c>
      <c r="G132" s="28" t="s">
        <v>165</v>
      </c>
      <c r="H132" s="28">
        <v>2023</v>
      </c>
      <c r="I132" s="28">
        <v>5</v>
      </c>
      <c r="J132" s="28">
        <v>0</v>
      </c>
      <c r="K132" s="28"/>
      <c r="L132" s="28">
        <v>5</v>
      </c>
      <c r="M132" s="28"/>
      <c r="N132" s="28">
        <v>0</v>
      </c>
      <c r="O132" s="28" t="s">
        <v>241</v>
      </c>
      <c r="P132" s="28" t="s">
        <v>217</v>
      </c>
      <c r="Q132" s="28" t="s">
        <v>32</v>
      </c>
      <c r="R132" s="28"/>
    </row>
    <row r="133" s="7" customFormat="1" ht="22" hidden="1" customHeight="1" spans="1:18">
      <c r="A133" s="30" t="s">
        <v>260</v>
      </c>
      <c r="B133" s="28">
        <v>1</v>
      </c>
      <c r="C133" s="28" t="s">
        <v>26</v>
      </c>
      <c r="D133" s="28" t="s">
        <v>173</v>
      </c>
      <c r="E133" s="28">
        <v>5</v>
      </c>
      <c r="F133" s="28" t="s">
        <v>262</v>
      </c>
      <c r="G133" s="28" t="s">
        <v>165</v>
      </c>
      <c r="H133" s="28">
        <v>2024</v>
      </c>
      <c r="I133" s="28">
        <v>5</v>
      </c>
      <c r="J133" s="28">
        <v>0</v>
      </c>
      <c r="K133" s="28"/>
      <c r="L133" s="28">
        <v>5</v>
      </c>
      <c r="M133" s="28"/>
      <c r="N133" s="28">
        <v>0</v>
      </c>
      <c r="O133" s="28" t="s">
        <v>241</v>
      </c>
      <c r="P133" s="28" t="s">
        <v>31</v>
      </c>
      <c r="Q133" s="28" t="s">
        <v>32</v>
      </c>
      <c r="R133" s="36"/>
    </row>
    <row r="134" s="7" customFormat="1" ht="22" hidden="1" customHeight="1" spans="1:18">
      <c r="A134" s="30" t="s">
        <v>260</v>
      </c>
      <c r="B134" s="28">
        <v>1</v>
      </c>
      <c r="C134" s="28" t="s">
        <v>26</v>
      </c>
      <c r="D134" s="28" t="s">
        <v>173</v>
      </c>
      <c r="E134" s="28">
        <v>5</v>
      </c>
      <c r="F134" s="28" t="s">
        <v>262</v>
      </c>
      <c r="G134" s="28" t="s">
        <v>165</v>
      </c>
      <c r="H134" s="28">
        <v>2025</v>
      </c>
      <c r="I134" s="28">
        <v>5</v>
      </c>
      <c r="J134" s="28"/>
      <c r="K134" s="28"/>
      <c r="L134" s="28">
        <v>5</v>
      </c>
      <c r="M134" s="28"/>
      <c r="N134" s="28"/>
      <c r="O134" s="28" t="s">
        <v>241</v>
      </c>
      <c r="P134" s="28" t="s">
        <v>31</v>
      </c>
      <c r="Q134" s="28" t="s">
        <v>32</v>
      </c>
      <c r="R134" s="36"/>
    </row>
    <row r="135" s="1" customFormat="1" ht="22" customHeight="1" spans="1:18">
      <c r="A135" s="27" t="s">
        <v>263</v>
      </c>
      <c r="B135" s="28"/>
      <c r="C135" s="28"/>
      <c r="D135" s="28" t="s">
        <v>173</v>
      </c>
      <c r="E135" s="28"/>
      <c r="F135" s="27"/>
      <c r="G135" s="28"/>
      <c r="H135" s="28"/>
      <c r="I135" s="28"/>
      <c r="J135" s="28" t="s">
        <v>22</v>
      </c>
      <c r="K135" s="28"/>
      <c r="L135" s="28"/>
      <c r="M135" s="28"/>
      <c r="N135" s="28"/>
      <c r="O135" s="28" t="s">
        <v>241</v>
      </c>
      <c r="P135" s="28"/>
      <c r="Q135" s="28"/>
      <c r="R135" s="28"/>
    </row>
    <row r="136" s="2" customFormat="1" ht="22" hidden="1" customHeight="1" spans="1:18">
      <c r="A136" s="26" t="s">
        <v>264</v>
      </c>
      <c r="B136" s="25">
        <f>B137+B142</f>
        <v>8</v>
      </c>
      <c r="C136" s="28"/>
      <c r="D136" s="28" t="s">
        <v>121</v>
      </c>
      <c r="E136" s="25">
        <v>10224</v>
      </c>
      <c r="F136" s="27" t="s">
        <v>22</v>
      </c>
      <c r="G136" s="28" t="s">
        <v>22</v>
      </c>
      <c r="H136" s="28" t="s">
        <v>22</v>
      </c>
      <c r="I136" s="25">
        <f>I137+I142</f>
        <v>892</v>
      </c>
      <c r="J136" s="25">
        <f>J142</f>
        <v>20</v>
      </c>
      <c r="K136" s="25">
        <f>K137+K142</f>
        <v>0</v>
      </c>
      <c r="L136" s="25">
        <f>L137+L142</f>
        <v>872</v>
      </c>
      <c r="M136" s="25">
        <f>M137+M142</f>
        <v>0</v>
      </c>
      <c r="N136" s="25">
        <f>N137+N142</f>
        <v>0</v>
      </c>
      <c r="O136" s="28"/>
      <c r="P136" s="28"/>
      <c r="Q136" s="28"/>
      <c r="R136" s="28"/>
    </row>
    <row r="137" s="1" customFormat="1" ht="22" customHeight="1" spans="1:18">
      <c r="A137" s="27" t="s">
        <v>265</v>
      </c>
      <c r="B137" s="28">
        <f>SUM(B138:B141)</f>
        <v>4</v>
      </c>
      <c r="C137" s="28"/>
      <c r="D137" s="28" t="s">
        <v>121</v>
      </c>
      <c r="E137" s="28">
        <f>SUM(E138:E141)</f>
        <v>872</v>
      </c>
      <c r="F137" s="27" t="s">
        <v>266</v>
      </c>
      <c r="G137" s="28"/>
      <c r="H137" s="28"/>
      <c r="I137" s="28">
        <f>SUM(I138:I141)</f>
        <v>872</v>
      </c>
      <c r="J137" s="28" t="s">
        <v>22</v>
      </c>
      <c r="K137" s="28">
        <f>SUM(K138:K141)</f>
        <v>0</v>
      </c>
      <c r="L137" s="28">
        <f>SUM(L138:L141)</f>
        <v>872</v>
      </c>
      <c r="M137" s="28">
        <f>SUM(M138:M141)</f>
        <v>0</v>
      </c>
      <c r="N137" s="28">
        <f>SUM(N138:N141)</f>
        <v>0</v>
      </c>
      <c r="O137" s="28" t="s">
        <v>267</v>
      </c>
      <c r="P137" s="28"/>
      <c r="Q137" s="28"/>
      <c r="R137" s="28"/>
    </row>
    <row r="138" s="1" customFormat="1" ht="22" hidden="1" customHeight="1" spans="1:18">
      <c r="A138" s="27" t="s">
        <v>268</v>
      </c>
      <c r="B138" s="28">
        <v>1</v>
      </c>
      <c r="C138" s="28" t="s">
        <v>26</v>
      </c>
      <c r="D138" s="28" t="s">
        <v>121</v>
      </c>
      <c r="E138" s="28">
        <v>218</v>
      </c>
      <c r="F138" s="27" t="s">
        <v>269</v>
      </c>
      <c r="G138" s="28" t="s">
        <v>165</v>
      </c>
      <c r="H138" s="28">
        <v>2022</v>
      </c>
      <c r="I138" s="28">
        <v>218</v>
      </c>
      <c r="J138" s="28">
        <v>0</v>
      </c>
      <c r="K138" s="28"/>
      <c r="L138" s="28">
        <v>218</v>
      </c>
      <c r="M138" s="28"/>
      <c r="N138" s="28">
        <v>0</v>
      </c>
      <c r="O138" s="28" t="s">
        <v>267</v>
      </c>
      <c r="P138" s="28" t="s">
        <v>217</v>
      </c>
      <c r="Q138" s="28" t="s">
        <v>32</v>
      </c>
      <c r="R138" s="28"/>
    </row>
    <row r="139" s="1" customFormat="1" ht="22" customHeight="1" spans="1:18">
      <c r="A139" s="27" t="s">
        <v>268</v>
      </c>
      <c r="B139" s="28">
        <v>1</v>
      </c>
      <c r="C139" s="28" t="s">
        <v>26</v>
      </c>
      <c r="D139" s="28" t="s">
        <v>121</v>
      </c>
      <c r="E139" s="28">
        <v>218</v>
      </c>
      <c r="F139" s="27" t="s">
        <v>269</v>
      </c>
      <c r="G139" s="28" t="s">
        <v>165</v>
      </c>
      <c r="H139" s="28">
        <v>2023</v>
      </c>
      <c r="I139" s="28">
        <v>218</v>
      </c>
      <c r="J139" s="28">
        <v>0</v>
      </c>
      <c r="K139" s="28"/>
      <c r="L139" s="28">
        <v>218</v>
      </c>
      <c r="M139" s="28"/>
      <c r="N139" s="28">
        <v>0</v>
      </c>
      <c r="O139" s="28" t="s">
        <v>270</v>
      </c>
      <c r="P139" s="28" t="s">
        <v>217</v>
      </c>
      <c r="Q139" s="28" t="s">
        <v>32</v>
      </c>
      <c r="R139" s="28"/>
    </row>
    <row r="140" s="1" customFormat="1" ht="22" hidden="1" customHeight="1" spans="1:18">
      <c r="A140" s="27" t="s">
        <v>268</v>
      </c>
      <c r="B140" s="28">
        <v>1</v>
      </c>
      <c r="C140" s="28" t="s">
        <v>26</v>
      </c>
      <c r="D140" s="28" t="s">
        <v>121</v>
      </c>
      <c r="E140" s="28">
        <v>218</v>
      </c>
      <c r="F140" s="27" t="s">
        <v>269</v>
      </c>
      <c r="G140" s="28" t="s">
        <v>165</v>
      </c>
      <c r="H140" s="28">
        <v>2024</v>
      </c>
      <c r="I140" s="28">
        <v>218</v>
      </c>
      <c r="J140" s="28">
        <v>0</v>
      </c>
      <c r="K140" s="28"/>
      <c r="L140" s="28">
        <v>218</v>
      </c>
      <c r="M140" s="28"/>
      <c r="N140" s="28">
        <v>0</v>
      </c>
      <c r="O140" s="28" t="s">
        <v>253</v>
      </c>
      <c r="P140" s="28" t="s">
        <v>217</v>
      </c>
      <c r="Q140" s="28" t="s">
        <v>32</v>
      </c>
      <c r="R140" s="28"/>
    </row>
    <row r="141" s="1" customFormat="1" ht="22" hidden="1" customHeight="1" spans="1:18">
      <c r="A141" s="27" t="s">
        <v>268</v>
      </c>
      <c r="B141" s="28">
        <v>1</v>
      </c>
      <c r="C141" s="28" t="s">
        <v>26</v>
      </c>
      <c r="D141" s="28" t="s">
        <v>121</v>
      </c>
      <c r="E141" s="28">
        <v>218</v>
      </c>
      <c r="F141" s="27" t="s">
        <v>269</v>
      </c>
      <c r="G141" s="28" t="s">
        <v>165</v>
      </c>
      <c r="H141" s="28">
        <v>2025</v>
      </c>
      <c r="I141" s="28">
        <v>218</v>
      </c>
      <c r="J141" s="28"/>
      <c r="K141" s="28"/>
      <c r="L141" s="28">
        <v>218</v>
      </c>
      <c r="M141" s="28"/>
      <c r="N141" s="28"/>
      <c r="O141" s="28" t="s">
        <v>241</v>
      </c>
      <c r="P141" s="28" t="s">
        <v>217</v>
      </c>
      <c r="Q141" s="28" t="s">
        <v>32</v>
      </c>
      <c r="R141" s="28"/>
    </row>
    <row r="142" s="1" customFormat="1" ht="22" customHeight="1" spans="1:18">
      <c r="A142" s="27" t="s">
        <v>271</v>
      </c>
      <c r="B142" s="28">
        <f>SUM(B143:B146)</f>
        <v>4</v>
      </c>
      <c r="C142" s="28"/>
      <c r="D142" s="28" t="s">
        <v>121</v>
      </c>
      <c r="E142" s="28">
        <f>SUM(E143:E146)</f>
        <v>20</v>
      </c>
      <c r="F142" s="27" t="s">
        <v>272</v>
      </c>
      <c r="G142" s="28"/>
      <c r="H142" s="28"/>
      <c r="I142" s="28">
        <f>SUM(I143:I146)</f>
        <v>20</v>
      </c>
      <c r="J142" s="28">
        <f>SUM(J143:J146)</f>
        <v>20</v>
      </c>
      <c r="K142" s="28"/>
      <c r="L142" s="28"/>
      <c r="M142" s="28"/>
      <c r="N142" s="28">
        <f>SUM(N143:N146)</f>
        <v>0</v>
      </c>
      <c r="O142" s="28" t="s">
        <v>253</v>
      </c>
      <c r="P142" s="28"/>
      <c r="Q142" s="28"/>
      <c r="R142" s="28"/>
    </row>
    <row r="143" s="9" customFormat="1" ht="22" hidden="1" customHeight="1" spans="1:18">
      <c r="A143" s="30" t="s">
        <v>273</v>
      </c>
      <c r="B143" s="28">
        <v>1</v>
      </c>
      <c r="C143" s="28" t="s">
        <v>26</v>
      </c>
      <c r="D143" s="28" t="s">
        <v>121</v>
      </c>
      <c r="E143" s="28">
        <v>5</v>
      </c>
      <c r="F143" s="30" t="s">
        <v>274</v>
      </c>
      <c r="G143" s="28" t="s">
        <v>165</v>
      </c>
      <c r="H143" s="28">
        <v>2022</v>
      </c>
      <c r="I143" s="28">
        <v>5</v>
      </c>
      <c r="J143" s="28">
        <v>5</v>
      </c>
      <c r="K143" s="28"/>
      <c r="L143" s="28"/>
      <c r="M143" s="28"/>
      <c r="N143" s="28">
        <v>0</v>
      </c>
      <c r="O143" s="30" t="s">
        <v>214</v>
      </c>
      <c r="P143" s="28" t="s">
        <v>217</v>
      </c>
      <c r="Q143" s="28" t="s">
        <v>32</v>
      </c>
      <c r="R143" s="28"/>
    </row>
    <row r="144" s="1" customFormat="1" ht="22" customHeight="1" spans="1:18">
      <c r="A144" s="30" t="s">
        <v>273</v>
      </c>
      <c r="B144" s="28">
        <v>1</v>
      </c>
      <c r="C144" s="28" t="s">
        <v>26</v>
      </c>
      <c r="D144" s="28" t="s">
        <v>121</v>
      </c>
      <c r="E144" s="28">
        <v>5</v>
      </c>
      <c r="F144" s="27" t="s">
        <v>274</v>
      </c>
      <c r="G144" s="28" t="s">
        <v>165</v>
      </c>
      <c r="H144" s="28">
        <v>2023</v>
      </c>
      <c r="I144" s="28">
        <v>5</v>
      </c>
      <c r="J144" s="28">
        <v>5</v>
      </c>
      <c r="K144" s="28"/>
      <c r="L144" s="28"/>
      <c r="M144" s="28"/>
      <c r="N144" s="28">
        <v>0</v>
      </c>
      <c r="O144" s="28" t="s">
        <v>214</v>
      </c>
      <c r="P144" s="28" t="s">
        <v>217</v>
      </c>
      <c r="Q144" s="28" t="s">
        <v>32</v>
      </c>
      <c r="R144" s="28"/>
    </row>
    <row r="145" s="1" customFormat="1" ht="22" hidden="1" customHeight="1" spans="1:18">
      <c r="A145" s="30" t="s">
        <v>273</v>
      </c>
      <c r="B145" s="28">
        <v>1</v>
      </c>
      <c r="C145" s="28" t="s">
        <v>26</v>
      </c>
      <c r="D145" s="28" t="s">
        <v>121</v>
      </c>
      <c r="E145" s="28">
        <v>5</v>
      </c>
      <c r="F145" s="27" t="s">
        <v>275</v>
      </c>
      <c r="G145" s="28" t="s">
        <v>165</v>
      </c>
      <c r="H145" s="28">
        <v>2024</v>
      </c>
      <c r="I145" s="28">
        <v>5</v>
      </c>
      <c r="J145" s="28">
        <v>5</v>
      </c>
      <c r="K145" s="28"/>
      <c r="L145" s="28"/>
      <c r="M145" s="28"/>
      <c r="N145" s="28">
        <v>0</v>
      </c>
      <c r="O145" s="28" t="s">
        <v>214</v>
      </c>
      <c r="P145" s="28" t="s">
        <v>217</v>
      </c>
      <c r="Q145" s="28" t="s">
        <v>32</v>
      </c>
      <c r="R145" s="28"/>
    </row>
    <row r="146" s="1" customFormat="1" ht="22" hidden="1" customHeight="1" spans="1:18">
      <c r="A146" s="30" t="s">
        <v>273</v>
      </c>
      <c r="B146" s="28">
        <v>1</v>
      </c>
      <c r="C146" s="28" t="s">
        <v>26</v>
      </c>
      <c r="D146" s="28" t="s">
        <v>121</v>
      </c>
      <c r="E146" s="28">
        <v>5</v>
      </c>
      <c r="F146" s="27" t="s">
        <v>274</v>
      </c>
      <c r="G146" s="28" t="s">
        <v>165</v>
      </c>
      <c r="H146" s="28">
        <v>2025</v>
      </c>
      <c r="I146" s="28">
        <v>5</v>
      </c>
      <c r="J146" s="28">
        <v>5</v>
      </c>
      <c r="K146" s="28"/>
      <c r="L146" s="28"/>
      <c r="M146" s="28"/>
      <c r="N146" s="28">
        <v>0</v>
      </c>
      <c r="O146" s="28" t="s">
        <v>241</v>
      </c>
      <c r="P146" s="28" t="s">
        <v>217</v>
      </c>
      <c r="Q146" s="28" t="s">
        <v>32</v>
      </c>
      <c r="R146" s="28"/>
    </row>
    <row r="147" s="2" customFormat="1" ht="22" hidden="1" customHeight="1" spans="1:18">
      <c r="A147" s="49" t="s">
        <v>276</v>
      </c>
      <c r="B147" s="25"/>
      <c r="C147" s="25" t="s">
        <v>22</v>
      </c>
      <c r="D147" s="25" t="s">
        <v>22</v>
      </c>
      <c r="E147" s="25" t="s">
        <v>22</v>
      </c>
      <c r="F147" s="25" t="s">
        <v>22</v>
      </c>
      <c r="G147" s="25" t="s">
        <v>22</v>
      </c>
      <c r="H147" s="25" t="s">
        <v>22</v>
      </c>
      <c r="I147" s="25">
        <v>0</v>
      </c>
      <c r="J147" s="25"/>
      <c r="K147" s="25"/>
      <c r="L147" s="25"/>
      <c r="M147" s="25"/>
      <c r="N147" s="25"/>
      <c r="O147" s="25" t="s">
        <v>22</v>
      </c>
      <c r="P147" s="25" t="s">
        <v>22</v>
      </c>
      <c r="Q147" s="25" t="s">
        <v>22</v>
      </c>
      <c r="R147" s="30"/>
    </row>
    <row r="148" s="1" customFormat="1" ht="22" customHeight="1" spans="1:18">
      <c r="A148" s="27" t="s">
        <v>277</v>
      </c>
      <c r="B148" s="28"/>
      <c r="C148" s="28"/>
      <c r="D148" s="28" t="s">
        <v>66</v>
      </c>
      <c r="E148" s="28"/>
      <c r="F148" s="27"/>
      <c r="G148" s="28"/>
      <c r="H148" s="28"/>
      <c r="I148" s="28"/>
      <c r="J148" s="28" t="s">
        <v>22</v>
      </c>
      <c r="K148" s="28"/>
      <c r="L148" s="28"/>
      <c r="M148" s="28"/>
      <c r="N148" s="28"/>
      <c r="O148" s="28" t="s">
        <v>278</v>
      </c>
      <c r="P148" s="28"/>
      <c r="Q148" s="28"/>
      <c r="R148" s="30"/>
    </row>
    <row r="149" s="1" customFormat="1" ht="22" customHeight="1" spans="1:18">
      <c r="A149" s="27" t="s">
        <v>279</v>
      </c>
      <c r="B149" s="28"/>
      <c r="C149" s="28"/>
      <c r="D149" s="28" t="s">
        <v>66</v>
      </c>
      <c r="E149" s="28"/>
      <c r="F149" s="27"/>
      <c r="G149" s="28"/>
      <c r="H149" s="28"/>
      <c r="I149" s="28"/>
      <c r="J149" s="28"/>
      <c r="K149" s="28"/>
      <c r="L149" s="28"/>
      <c r="M149" s="28"/>
      <c r="N149" s="28"/>
      <c r="O149" s="28" t="s">
        <v>280</v>
      </c>
      <c r="P149" s="28"/>
      <c r="Q149" s="28"/>
      <c r="R149" s="30"/>
    </row>
    <row r="150" s="1" customFormat="1" ht="22" customHeight="1" spans="1:18">
      <c r="A150" s="27" t="s">
        <v>281</v>
      </c>
      <c r="B150" s="28"/>
      <c r="C150" s="28"/>
      <c r="D150" s="28" t="s">
        <v>66</v>
      </c>
      <c r="E150" s="28"/>
      <c r="F150" s="27"/>
      <c r="G150" s="28"/>
      <c r="H150" s="28"/>
      <c r="I150" s="28"/>
      <c r="J150" s="28" t="s">
        <v>22</v>
      </c>
      <c r="K150" s="28"/>
      <c r="L150" s="28"/>
      <c r="M150" s="28"/>
      <c r="N150" s="28"/>
      <c r="O150" s="28" t="s">
        <v>280</v>
      </c>
      <c r="P150" s="28"/>
      <c r="Q150" s="28"/>
      <c r="R150" s="30"/>
    </row>
    <row r="151" s="2" customFormat="1" ht="22" customHeight="1" spans="1:18">
      <c r="A151" s="26" t="s">
        <v>282</v>
      </c>
      <c r="B151" s="25">
        <f>B152+B155</f>
        <v>48</v>
      </c>
      <c r="C151" s="28"/>
      <c r="D151" s="25" t="s">
        <v>22</v>
      </c>
      <c r="E151" s="25"/>
      <c r="F151" s="25" t="s">
        <v>22</v>
      </c>
      <c r="G151" s="25"/>
      <c r="H151" s="25"/>
      <c r="I151" s="25">
        <f t="shared" ref="I151:N151" si="13">I152+I155</f>
        <v>21855.5</v>
      </c>
      <c r="J151" s="25">
        <f t="shared" si="13"/>
        <v>375</v>
      </c>
      <c r="K151" s="25">
        <f t="shared" si="13"/>
        <v>634.5</v>
      </c>
      <c r="L151" s="25">
        <f t="shared" si="13"/>
        <v>14266</v>
      </c>
      <c r="M151" s="25">
        <f t="shared" si="13"/>
        <v>80</v>
      </c>
      <c r="N151" s="25">
        <f t="shared" si="13"/>
        <v>6500</v>
      </c>
      <c r="O151" s="25" t="s">
        <v>22</v>
      </c>
      <c r="P151" s="25" t="s">
        <v>22</v>
      </c>
      <c r="Q151" s="25" t="s">
        <v>22</v>
      </c>
      <c r="R151" s="30"/>
    </row>
    <row r="152" s="2" customFormat="1" ht="22" customHeight="1" spans="1:18">
      <c r="A152" s="26" t="s">
        <v>283</v>
      </c>
      <c r="B152" s="28">
        <f>SUM(B153:B154)</f>
        <v>2</v>
      </c>
      <c r="C152" s="28"/>
      <c r="D152" s="28" t="s">
        <v>284</v>
      </c>
      <c r="E152" s="28">
        <f>SUM(E153:E154)</f>
        <v>10</v>
      </c>
      <c r="F152" s="27" t="s">
        <v>285</v>
      </c>
      <c r="G152" s="28"/>
      <c r="H152" s="28"/>
      <c r="I152" s="28">
        <f t="shared" ref="I152:N152" si="14">SUM(I153:I154)</f>
        <v>200</v>
      </c>
      <c r="J152" s="28">
        <f t="shared" si="14"/>
        <v>0</v>
      </c>
      <c r="K152" s="28">
        <f t="shared" si="14"/>
        <v>0</v>
      </c>
      <c r="L152" s="28">
        <f t="shared" si="14"/>
        <v>200</v>
      </c>
      <c r="M152" s="28">
        <f t="shared" si="14"/>
        <v>0</v>
      </c>
      <c r="N152" s="28">
        <f t="shared" si="14"/>
        <v>0</v>
      </c>
      <c r="O152" s="28" t="s">
        <v>286</v>
      </c>
      <c r="P152" s="28"/>
      <c r="Q152" s="28"/>
      <c r="R152" s="30"/>
    </row>
    <row r="153" s="16" customFormat="1" ht="22" hidden="1" customHeight="1" spans="1:18">
      <c r="A153" s="29" t="s">
        <v>287</v>
      </c>
      <c r="B153" s="28">
        <v>1</v>
      </c>
      <c r="C153" s="28" t="s">
        <v>26</v>
      </c>
      <c r="D153" s="28" t="s">
        <v>284</v>
      </c>
      <c r="E153" s="28">
        <v>3</v>
      </c>
      <c r="F153" s="30" t="s">
        <v>288</v>
      </c>
      <c r="G153" s="28" t="s">
        <v>289</v>
      </c>
      <c r="H153" s="28">
        <v>2022</v>
      </c>
      <c r="I153" s="28">
        <v>60</v>
      </c>
      <c r="J153" s="28">
        <v>0</v>
      </c>
      <c r="K153" s="28"/>
      <c r="L153" s="28">
        <v>60</v>
      </c>
      <c r="M153" s="28"/>
      <c r="N153" s="28">
        <v>0</v>
      </c>
      <c r="O153" s="28" t="s">
        <v>290</v>
      </c>
      <c r="P153" s="28" t="s">
        <v>81</v>
      </c>
      <c r="Q153" s="28" t="s">
        <v>134</v>
      </c>
      <c r="R153" s="30"/>
    </row>
    <row r="154" s="2" customFormat="1" ht="22" customHeight="1" spans="1:18">
      <c r="A154" s="27" t="s">
        <v>287</v>
      </c>
      <c r="B154" s="28">
        <v>1</v>
      </c>
      <c r="C154" s="28" t="s">
        <v>26</v>
      </c>
      <c r="D154" s="28" t="s">
        <v>284</v>
      </c>
      <c r="E154" s="28">
        <v>7</v>
      </c>
      <c r="F154" s="27" t="s">
        <v>291</v>
      </c>
      <c r="G154" s="28" t="s">
        <v>292</v>
      </c>
      <c r="H154" s="28">
        <v>2023</v>
      </c>
      <c r="I154" s="28">
        <v>140</v>
      </c>
      <c r="J154" s="28">
        <v>0</v>
      </c>
      <c r="K154" s="28"/>
      <c r="L154" s="28">
        <v>140</v>
      </c>
      <c r="M154" s="28"/>
      <c r="N154" s="28">
        <v>0</v>
      </c>
      <c r="O154" s="28" t="s">
        <v>290</v>
      </c>
      <c r="P154" s="28" t="s">
        <v>81</v>
      </c>
      <c r="Q154" s="28" t="s">
        <v>134</v>
      </c>
      <c r="R154" s="28"/>
    </row>
    <row r="155" s="2" customFormat="1" ht="22" customHeight="1" spans="1:18">
      <c r="A155" s="26" t="s">
        <v>293</v>
      </c>
      <c r="B155" s="25">
        <f>B156+B157+B162+B192+B193+B206+B207+B208</f>
        <v>46</v>
      </c>
      <c r="C155" s="28"/>
      <c r="D155" s="25" t="s">
        <v>22</v>
      </c>
      <c r="E155" s="25"/>
      <c r="F155" s="25" t="s">
        <v>22</v>
      </c>
      <c r="G155" s="25"/>
      <c r="H155" s="25"/>
      <c r="I155" s="25">
        <f>I156+I157+I162+I192+I193+I206+I208</f>
        <v>21655.5</v>
      </c>
      <c r="J155" s="25">
        <f>SUM(J157+J162+J208)</f>
        <v>375</v>
      </c>
      <c r="K155" s="25">
        <f>K156+K157+K162+K192+K193+K206+K208</f>
        <v>634.5</v>
      </c>
      <c r="L155" s="25">
        <f>L156+L157+L162+L192+L193+L206+L208</f>
        <v>14066</v>
      </c>
      <c r="M155" s="25">
        <f>M156+M157+M162+M192+M193+M206+M208</f>
        <v>80</v>
      </c>
      <c r="N155" s="25">
        <f>N156+N157+N162+N192+N193+N206</f>
        <v>6500</v>
      </c>
      <c r="O155" s="25" t="s">
        <v>22</v>
      </c>
      <c r="P155" s="25" t="s">
        <v>22</v>
      </c>
      <c r="Q155" s="25" t="s">
        <v>22</v>
      </c>
      <c r="R155" s="30"/>
    </row>
    <row r="156" s="2" customFormat="1" ht="22" customHeight="1" spans="1:18">
      <c r="A156" s="50" t="s">
        <v>294</v>
      </c>
      <c r="B156" s="25">
        <f>SUM(B158:B161)</f>
        <v>4</v>
      </c>
      <c r="C156" s="28"/>
      <c r="D156" s="28" t="s">
        <v>158</v>
      </c>
      <c r="E156" s="25">
        <f>SUM(E158:E161)</f>
        <v>55</v>
      </c>
      <c r="F156" s="27" t="s">
        <v>295</v>
      </c>
      <c r="G156" s="25"/>
      <c r="H156" s="25"/>
      <c r="I156" s="25">
        <f>SUM(I158:I161)</f>
        <v>3240</v>
      </c>
      <c r="J156" s="25">
        <v>0</v>
      </c>
      <c r="K156" s="25">
        <f>SUM(K158:K161)</f>
        <v>0</v>
      </c>
      <c r="L156" s="25">
        <f>SUM(L158:L161)</f>
        <v>3240</v>
      </c>
      <c r="M156" s="25">
        <f>SUM(M158:M161)</f>
        <v>0</v>
      </c>
      <c r="N156" s="25">
        <f>SUM(N158:N161)</f>
        <v>0</v>
      </c>
      <c r="O156" s="28" t="s">
        <v>296</v>
      </c>
      <c r="P156" s="28"/>
      <c r="Q156" s="28"/>
      <c r="R156" s="30"/>
    </row>
    <row r="157" s="1" customFormat="1" ht="22" customHeight="1" spans="1:18">
      <c r="A157" s="50"/>
      <c r="B157" s="28">
        <v>0</v>
      </c>
      <c r="C157" s="28"/>
      <c r="D157" s="28" t="s">
        <v>297</v>
      </c>
      <c r="E157" s="28">
        <v>0</v>
      </c>
      <c r="F157" s="27"/>
      <c r="G157" s="28"/>
      <c r="H157" s="28"/>
      <c r="I157" s="28"/>
      <c r="J157" s="28"/>
      <c r="K157" s="28"/>
      <c r="L157" s="28"/>
      <c r="M157" s="28"/>
      <c r="N157" s="28"/>
      <c r="O157" s="28"/>
      <c r="P157" s="28"/>
      <c r="Q157" s="28"/>
      <c r="R157" s="30"/>
    </row>
    <row r="158" s="3" customFormat="1" ht="22" hidden="1" customHeight="1" spans="1:18">
      <c r="A158" s="50" t="s">
        <v>298</v>
      </c>
      <c r="B158" s="28">
        <v>1</v>
      </c>
      <c r="C158" s="28" t="s">
        <v>26</v>
      </c>
      <c r="D158" s="28" t="s">
        <v>158</v>
      </c>
      <c r="E158" s="31">
        <v>21</v>
      </c>
      <c r="F158" s="27" t="s">
        <v>299</v>
      </c>
      <c r="G158" s="28" t="s">
        <v>300</v>
      </c>
      <c r="H158" s="28">
        <v>2022</v>
      </c>
      <c r="I158" s="28">
        <v>1200</v>
      </c>
      <c r="J158" s="28">
        <v>0</v>
      </c>
      <c r="K158" s="28"/>
      <c r="L158" s="28">
        <v>1200</v>
      </c>
      <c r="M158" s="28"/>
      <c r="N158" s="28">
        <v>0</v>
      </c>
      <c r="O158" s="28" t="s">
        <v>296</v>
      </c>
      <c r="P158" s="28" t="s">
        <v>301</v>
      </c>
      <c r="Q158" s="28" t="s">
        <v>32</v>
      </c>
      <c r="R158" s="30"/>
    </row>
    <row r="159" s="5" customFormat="1" ht="22" customHeight="1" spans="1:18">
      <c r="A159" s="51" t="s">
        <v>298</v>
      </c>
      <c r="B159" s="34">
        <v>1</v>
      </c>
      <c r="C159" s="34" t="s">
        <v>26</v>
      </c>
      <c r="D159" s="34" t="s">
        <v>158</v>
      </c>
      <c r="E159" s="34">
        <v>20</v>
      </c>
      <c r="F159" s="33" t="s">
        <v>302</v>
      </c>
      <c r="G159" s="28" t="s">
        <v>303</v>
      </c>
      <c r="H159" s="34">
        <v>2023</v>
      </c>
      <c r="I159" s="34">
        <v>1200</v>
      </c>
      <c r="J159" s="34">
        <v>0</v>
      </c>
      <c r="K159" s="34"/>
      <c r="L159" s="34">
        <v>1200</v>
      </c>
      <c r="M159" s="34"/>
      <c r="N159" s="34">
        <v>0</v>
      </c>
      <c r="O159" s="34" t="s">
        <v>296</v>
      </c>
      <c r="P159" s="34" t="s">
        <v>301</v>
      </c>
      <c r="Q159" s="34" t="s">
        <v>32</v>
      </c>
      <c r="R159" s="34"/>
    </row>
    <row r="160" s="1" customFormat="1" ht="22" hidden="1" customHeight="1" spans="1:18">
      <c r="A160" s="51" t="s">
        <v>298</v>
      </c>
      <c r="B160" s="28">
        <v>1</v>
      </c>
      <c r="C160" s="28" t="s">
        <v>26</v>
      </c>
      <c r="D160" s="28" t="s">
        <v>158</v>
      </c>
      <c r="E160" s="28">
        <v>8</v>
      </c>
      <c r="F160" s="27" t="s">
        <v>304</v>
      </c>
      <c r="G160" s="28" t="s">
        <v>61</v>
      </c>
      <c r="H160" s="28">
        <v>2024</v>
      </c>
      <c r="I160" s="28">
        <v>480</v>
      </c>
      <c r="J160" s="28">
        <v>0</v>
      </c>
      <c r="K160" s="28"/>
      <c r="L160" s="28">
        <v>480</v>
      </c>
      <c r="M160" s="28"/>
      <c r="N160" s="28">
        <v>0</v>
      </c>
      <c r="O160" s="28" t="s">
        <v>296</v>
      </c>
      <c r="P160" s="28" t="s">
        <v>301</v>
      </c>
      <c r="Q160" s="28" t="s">
        <v>32</v>
      </c>
      <c r="R160" s="30"/>
    </row>
    <row r="161" s="1" customFormat="1" ht="22" hidden="1" customHeight="1" spans="1:18">
      <c r="A161" s="51" t="s">
        <v>298</v>
      </c>
      <c r="B161" s="28">
        <v>1</v>
      </c>
      <c r="C161" s="28" t="s">
        <v>26</v>
      </c>
      <c r="D161" s="28" t="s">
        <v>158</v>
      </c>
      <c r="E161" s="28">
        <v>6</v>
      </c>
      <c r="F161" s="27" t="s">
        <v>305</v>
      </c>
      <c r="G161" s="28" t="s">
        <v>61</v>
      </c>
      <c r="H161" s="28">
        <v>2025</v>
      </c>
      <c r="I161" s="28">
        <v>360</v>
      </c>
      <c r="J161" s="28">
        <v>0</v>
      </c>
      <c r="K161" s="28"/>
      <c r="L161" s="28">
        <v>360</v>
      </c>
      <c r="M161" s="28"/>
      <c r="N161" s="28">
        <v>0</v>
      </c>
      <c r="O161" s="28" t="s">
        <v>306</v>
      </c>
      <c r="P161" s="28" t="s">
        <v>81</v>
      </c>
      <c r="Q161" s="28" t="s">
        <v>32</v>
      </c>
      <c r="R161" s="30"/>
    </row>
    <row r="162" s="1" customFormat="1" ht="22" customHeight="1" spans="1:18">
      <c r="A162" s="50" t="s">
        <v>307</v>
      </c>
      <c r="B162" s="28">
        <f>SUM(B163:B191)</f>
        <v>29</v>
      </c>
      <c r="C162" s="28"/>
      <c r="D162" s="28" t="s">
        <v>308</v>
      </c>
      <c r="E162" s="28"/>
      <c r="F162" s="27" t="s">
        <v>309</v>
      </c>
      <c r="G162" s="28"/>
      <c r="H162" s="28"/>
      <c r="I162" s="28">
        <f t="shared" ref="I162:N162" si="15">SUM(I163:I191)</f>
        <v>11315.5</v>
      </c>
      <c r="J162" s="28">
        <f t="shared" si="15"/>
        <v>375</v>
      </c>
      <c r="K162" s="28">
        <f t="shared" si="15"/>
        <v>634.5</v>
      </c>
      <c r="L162" s="28">
        <f t="shared" si="15"/>
        <v>10226</v>
      </c>
      <c r="M162" s="28">
        <f t="shared" si="15"/>
        <v>80</v>
      </c>
      <c r="N162" s="28">
        <f t="shared" si="15"/>
        <v>0</v>
      </c>
      <c r="O162" s="28" t="s">
        <v>310</v>
      </c>
      <c r="P162" s="28"/>
      <c r="Q162" s="28"/>
      <c r="R162" s="30"/>
    </row>
    <row r="163" s="3" customFormat="1" ht="22" hidden="1" customHeight="1" spans="1:18">
      <c r="A163" s="52" t="s">
        <v>311</v>
      </c>
      <c r="B163" s="28">
        <v>1</v>
      </c>
      <c r="C163" s="28" t="s">
        <v>26</v>
      </c>
      <c r="D163" s="28" t="s">
        <v>66</v>
      </c>
      <c r="E163" s="28">
        <v>1</v>
      </c>
      <c r="F163" s="30" t="s">
        <v>312</v>
      </c>
      <c r="G163" s="28" t="s">
        <v>313</v>
      </c>
      <c r="H163" s="28">
        <v>2022</v>
      </c>
      <c r="I163" s="28">
        <v>15</v>
      </c>
      <c r="J163" s="28">
        <v>15</v>
      </c>
      <c r="K163" s="28"/>
      <c r="L163" s="28"/>
      <c r="M163" s="28"/>
      <c r="N163" s="28">
        <v>0</v>
      </c>
      <c r="O163" s="28" t="s">
        <v>314</v>
      </c>
      <c r="P163" s="28" t="s">
        <v>81</v>
      </c>
      <c r="Q163" s="28" t="s">
        <v>32</v>
      </c>
      <c r="R163" s="30"/>
    </row>
    <row r="164" s="3" customFormat="1" ht="22" hidden="1" customHeight="1" spans="1:18">
      <c r="A164" s="32" t="s">
        <v>315</v>
      </c>
      <c r="B164" s="28">
        <v>1</v>
      </c>
      <c r="C164" s="89" t="s">
        <v>316</v>
      </c>
      <c r="D164" s="28" t="s">
        <v>66</v>
      </c>
      <c r="E164" s="28">
        <v>1</v>
      </c>
      <c r="F164" s="32" t="s">
        <v>317</v>
      </c>
      <c r="G164" s="28" t="s">
        <v>36</v>
      </c>
      <c r="H164" s="28">
        <v>2022</v>
      </c>
      <c r="I164" s="31">
        <v>20</v>
      </c>
      <c r="J164" s="31">
        <v>0</v>
      </c>
      <c r="K164" s="31">
        <v>20</v>
      </c>
      <c r="L164" s="31"/>
      <c r="M164" s="31"/>
      <c r="N164" s="31">
        <v>0</v>
      </c>
      <c r="O164" s="28" t="s">
        <v>314</v>
      </c>
      <c r="P164" s="28" t="s">
        <v>81</v>
      </c>
      <c r="Q164" s="28" t="s">
        <v>32</v>
      </c>
      <c r="R164" s="30"/>
    </row>
    <row r="165" s="3" customFormat="1" ht="22" hidden="1" customHeight="1" spans="1:18">
      <c r="A165" s="32" t="s">
        <v>318</v>
      </c>
      <c r="B165" s="28">
        <v>1</v>
      </c>
      <c r="C165" s="89" t="s">
        <v>316</v>
      </c>
      <c r="D165" s="28" t="s">
        <v>66</v>
      </c>
      <c r="E165" s="28">
        <v>1</v>
      </c>
      <c r="F165" s="32" t="s">
        <v>319</v>
      </c>
      <c r="G165" s="28" t="s">
        <v>36</v>
      </c>
      <c r="H165" s="28">
        <v>2022</v>
      </c>
      <c r="I165" s="31">
        <v>20</v>
      </c>
      <c r="J165" s="31">
        <v>0</v>
      </c>
      <c r="K165" s="31">
        <v>20</v>
      </c>
      <c r="L165" s="31"/>
      <c r="M165" s="31"/>
      <c r="N165" s="31">
        <v>0</v>
      </c>
      <c r="O165" s="28" t="s">
        <v>314</v>
      </c>
      <c r="P165" s="28" t="s">
        <v>81</v>
      </c>
      <c r="Q165" s="28" t="s">
        <v>32</v>
      </c>
      <c r="R165" s="30"/>
    </row>
    <row r="166" s="3" customFormat="1" ht="22" hidden="1" customHeight="1" spans="1:18">
      <c r="A166" s="32" t="s">
        <v>320</v>
      </c>
      <c r="B166" s="28">
        <v>1</v>
      </c>
      <c r="C166" s="89" t="s">
        <v>321</v>
      </c>
      <c r="D166" s="28" t="s">
        <v>66</v>
      </c>
      <c r="E166" s="28">
        <v>1</v>
      </c>
      <c r="F166" s="32" t="s">
        <v>322</v>
      </c>
      <c r="G166" s="31" t="s">
        <v>323</v>
      </c>
      <c r="H166" s="28">
        <v>2022</v>
      </c>
      <c r="I166" s="31">
        <v>15</v>
      </c>
      <c r="J166" s="31">
        <v>0</v>
      </c>
      <c r="K166" s="31">
        <v>15</v>
      </c>
      <c r="L166" s="31"/>
      <c r="M166" s="31"/>
      <c r="N166" s="31">
        <v>0</v>
      </c>
      <c r="O166" s="28" t="s">
        <v>314</v>
      </c>
      <c r="P166" s="28" t="s">
        <v>81</v>
      </c>
      <c r="Q166" s="28" t="s">
        <v>32</v>
      </c>
      <c r="R166" s="30"/>
    </row>
    <row r="167" s="3" customFormat="1" ht="22" hidden="1" customHeight="1" spans="1:18">
      <c r="A167" s="32" t="s">
        <v>324</v>
      </c>
      <c r="B167" s="28">
        <v>1</v>
      </c>
      <c r="C167" s="89" t="s">
        <v>139</v>
      </c>
      <c r="D167" s="28" t="s">
        <v>66</v>
      </c>
      <c r="E167" s="28">
        <v>1</v>
      </c>
      <c r="F167" s="32" t="s">
        <v>325</v>
      </c>
      <c r="G167" s="28" t="s">
        <v>36</v>
      </c>
      <c r="H167" s="28">
        <v>2022</v>
      </c>
      <c r="I167" s="31">
        <v>2</v>
      </c>
      <c r="J167" s="31">
        <v>0</v>
      </c>
      <c r="K167" s="31">
        <v>2</v>
      </c>
      <c r="L167" s="31"/>
      <c r="M167" s="31"/>
      <c r="N167" s="31">
        <v>0</v>
      </c>
      <c r="O167" s="28" t="s">
        <v>314</v>
      </c>
      <c r="P167" s="28" t="s">
        <v>81</v>
      </c>
      <c r="Q167" s="28" t="s">
        <v>32</v>
      </c>
      <c r="R167" s="30"/>
    </row>
    <row r="168" s="3" customFormat="1" ht="22" hidden="1" customHeight="1" spans="1:18">
      <c r="A168" s="52" t="s">
        <v>326</v>
      </c>
      <c r="B168" s="28">
        <v>1</v>
      </c>
      <c r="C168" s="28" t="s">
        <v>26</v>
      </c>
      <c r="D168" s="28" t="s">
        <v>66</v>
      </c>
      <c r="E168" s="28">
        <v>1</v>
      </c>
      <c r="F168" s="30" t="s">
        <v>327</v>
      </c>
      <c r="G168" s="28" t="s">
        <v>36</v>
      </c>
      <c r="H168" s="28">
        <v>2022</v>
      </c>
      <c r="I168" s="28">
        <v>5</v>
      </c>
      <c r="J168" s="28">
        <v>0</v>
      </c>
      <c r="K168" s="28">
        <v>5</v>
      </c>
      <c r="L168" s="28"/>
      <c r="M168" s="28"/>
      <c r="N168" s="28">
        <v>0</v>
      </c>
      <c r="O168" s="28" t="s">
        <v>314</v>
      </c>
      <c r="P168" s="28" t="s">
        <v>81</v>
      </c>
      <c r="Q168" s="28" t="s">
        <v>32</v>
      </c>
      <c r="R168" s="30"/>
    </row>
    <row r="169" s="3" customFormat="1" ht="22" hidden="1" customHeight="1" spans="1:18">
      <c r="A169" s="52" t="s">
        <v>328</v>
      </c>
      <c r="B169" s="28">
        <v>1</v>
      </c>
      <c r="C169" s="28" t="s">
        <v>26</v>
      </c>
      <c r="D169" s="28" t="s">
        <v>66</v>
      </c>
      <c r="E169" s="28">
        <v>1</v>
      </c>
      <c r="F169" s="29" t="s">
        <v>329</v>
      </c>
      <c r="G169" s="28" t="s">
        <v>36</v>
      </c>
      <c r="H169" s="28">
        <v>2022</v>
      </c>
      <c r="I169" s="28">
        <v>0.5</v>
      </c>
      <c r="J169" s="28">
        <v>0</v>
      </c>
      <c r="K169" s="28">
        <v>0.5</v>
      </c>
      <c r="L169" s="28"/>
      <c r="M169" s="28"/>
      <c r="N169" s="28">
        <v>0</v>
      </c>
      <c r="O169" s="28" t="s">
        <v>314</v>
      </c>
      <c r="P169" s="28" t="s">
        <v>81</v>
      </c>
      <c r="Q169" s="28" t="s">
        <v>32</v>
      </c>
      <c r="R169" s="30"/>
    </row>
    <row r="170" s="3" customFormat="1" ht="22" hidden="1" customHeight="1" spans="1:18">
      <c r="A170" s="32" t="s">
        <v>330</v>
      </c>
      <c r="B170" s="28">
        <v>1</v>
      </c>
      <c r="C170" s="89" t="s">
        <v>26</v>
      </c>
      <c r="D170" s="28" t="s">
        <v>66</v>
      </c>
      <c r="E170" s="28">
        <v>1</v>
      </c>
      <c r="F170" s="32" t="s">
        <v>331</v>
      </c>
      <c r="G170" s="31" t="s">
        <v>332</v>
      </c>
      <c r="H170" s="28">
        <v>2022</v>
      </c>
      <c r="I170" s="31">
        <v>500</v>
      </c>
      <c r="J170" s="31">
        <v>0</v>
      </c>
      <c r="K170" s="31">
        <v>500</v>
      </c>
      <c r="L170" s="31"/>
      <c r="M170" s="31"/>
      <c r="N170" s="31">
        <v>0</v>
      </c>
      <c r="O170" s="28" t="s">
        <v>314</v>
      </c>
      <c r="P170" s="28" t="s">
        <v>81</v>
      </c>
      <c r="Q170" s="28" t="s">
        <v>32</v>
      </c>
      <c r="R170" s="30"/>
    </row>
    <row r="171" s="3" customFormat="1" ht="22" hidden="1" customHeight="1" spans="1:18">
      <c r="A171" s="29" t="s">
        <v>333</v>
      </c>
      <c r="B171" s="28">
        <v>1</v>
      </c>
      <c r="C171" s="28" t="s">
        <v>26</v>
      </c>
      <c r="D171" s="28" t="s">
        <v>66</v>
      </c>
      <c r="E171" s="28">
        <v>1</v>
      </c>
      <c r="F171" s="29" t="s">
        <v>334</v>
      </c>
      <c r="G171" s="31" t="s">
        <v>332</v>
      </c>
      <c r="H171" s="28">
        <v>2022</v>
      </c>
      <c r="I171" s="31">
        <v>90</v>
      </c>
      <c r="J171" s="31">
        <v>0</v>
      </c>
      <c r="K171" s="31">
        <v>10</v>
      </c>
      <c r="L171" s="31"/>
      <c r="M171" s="31">
        <v>80</v>
      </c>
      <c r="N171" s="31">
        <v>0</v>
      </c>
      <c r="O171" s="28" t="s">
        <v>314</v>
      </c>
      <c r="P171" s="28" t="s">
        <v>81</v>
      </c>
      <c r="Q171" s="28" t="s">
        <v>32</v>
      </c>
      <c r="R171" s="30"/>
    </row>
    <row r="172" s="5" customFormat="1" ht="22" customHeight="1" spans="1:18">
      <c r="A172" s="33" t="s">
        <v>311</v>
      </c>
      <c r="B172" s="34">
        <v>1</v>
      </c>
      <c r="C172" s="34" t="s">
        <v>26</v>
      </c>
      <c r="D172" s="34" t="s">
        <v>66</v>
      </c>
      <c r="E172" s="34">
        <v>1</v>
      </c>
      <c r="F172" s="33" t="s">
        <v>335</v>
      </c>
      <c r="G172" s="28" t="s">
        <v>36</v>
      </c>
      <c r="H172" s="34">
        <v>2023</v>
      </c>
      <c r="I172" s="34">
        <v>200</v>
      </c>
      <c r="J172" s="34">
        <v>200</v>
      </c>
      <c r="K172" s="34"/>
      <c r="L172" s="34"/>
      <c r="M172" s="34"/>
      <c r="N172" s="34">
        <v>0</v>
      </c>
      <c r="O172" s="34" t="s">
        <v>336</v>
      </c>
      <c r="P172" s="34" t="s">
        <v>81</v>
      </c>
      <c r="Q172" s="34" t="s">
        <v>32</v>
      </c>
      <c r="R172" s="34"/>
    </row>
    <row r="173" s="5" customFormat="1" ht="22" customHeight="1" spans="1:18">
      <c r="A173" s="33" t="s">
        <v>337</v>
      </c>
      <c r="B173" s="34">
        <v>1</v>
      </c>
      <c r="C173" s="34" t="s">
        <v>26</v>
      </c>
      <c r="D173" s="34" t="s">
        <v>66</v>
      </c>
      <c r="E173" s="34">
        <v>1</v>
      </c>
      <c r="F173" s="33" t="s">
        <v>338</v>
      </c>
      <c r="G173" s="28" t="s">
        <v>36</v>
      </c>
      <c r="H173" s="34">
        <v>2023</v>
      </c>
      <c r="I173" s="34">
        <v>20</v>
      </c>
      <c r="J173" s="34">
        <v>0</v>
      </c>
      <c r="K173" s="34">
        <v>20</v>
      </c>
      <c r="L173" s="34"/>
      <c r="M173" s="34"/>
      <c r="N173" s="34">
        <v>0</v>
      </c>
      <c r="O173" s="34" t="s">
        <v>336</v>
      </c>
      <c r="P173" s="34" t="s">
        <v>81</v>
      </c>
      <c r="Q173" s="34" t="s">
        <v>32</v>
      </c>
      <c r="R173" s="34"/>
    </row>
    <row r="174" s="5" customFormat="1" ht="22" customHeight="1" spans="1:18">
      <c r="A174" s="33" t="s">
        <v>339</v>
      </c>
      <c r="B174" s="34">
        <v>1</v>
      </c>
      <c r="C174" s="34" t="s">
        <v>26</v>
      </c>
      <c r="D174" s="34" t="s">
        <v>66</v>
      </c>
      <c r="E174" s="34">
        <v>1</v>
      </c>
      <c r="F174" s="33" t="s">
        <v>340</v>
      </c>
      <c r="G174" s="28" t="s">
        <v>36</v>
      </c>
      <c r="H174" s="34">
        <v>2023</v>
      </c>
      <c r="I174" s="34">
        <v>20</v>
      </c>
      <c r="J174" s="34">
        <v>0</v>
      </c>
      <c r="K174" s="34">
        <v>20</v>
      </c>
      <c r="L174" s="34"/>
      <c r="M174" s="34"/>
      <c r="N174" s="34">
        <v>0</v>
      </c>
      <c r="O174" s="34" t="s">
        <v>336</v>
      </c>
      <c r="P174" s="34" t="s">
        <v>81</v>
      </c>
      <c r="Q174" s="34" t="s">
        <v>32</v>
      </c>
      <c r="R174" s="34"/>
    </row>
    <row r="175" s="5" customFormat="1" ht="22" customHeight="1" spans="1:18">
      <c r="A175" s="33" t="s">
        <v>320</v>
      </c>
      <c r="B175" s="34">
        <v>1</v>
      </c>
      <c r="C175" s="34" t="s">
        <v>26</v>
      </c>
      <c r="D175" s="34" t="s">
        <v>66</v>
      </c>
      <c r="E175" s="34">
        <v>1</v>
      </c>
      <c r="F175" s="33" t="s">
        <v>341</v>
      </c>
      <c r="G175" s="34" t="s">
        <v>342</v>
      </c>
      <c r="H175" s="34">
        <v>2023</v>
      </c>
      <c r="I175" s="34">
        <v>8</v>
      </c>
      <c r="J175" s="34">
        <v>0</v>
      </c>
      <c r="K175" s="34">
        <v>8</v>
      </c>
      <c r="L175" s="34"/>
      <c r="M175" s="34"/>
      <c r="N175" s="34">
        <v>0</v>
      </c>
      <c r="O175" s="34" t="s">
        <v>336</v>
      </c>
      <c r="P175" s="34" t="s">
        <v>81</v>
      </c>
      <c r="Q175" s="34" t="s">
        <v>32</v>
      </c>
      <c r="R175" s="34"/>
    </row>
    <row r="176" s="5" customFormat="1" ht="22" customHeight="1" spans="1:18">
      <c r="A176" s="33" t="s">
        <v>324</v>
      </c>
      <c r="B176" s="34">
        <v>1</v>
      </c>
      <c r="C176" s="34" t="s">
        <v>26</v>
      </c>
      <c r="D176" s="34" t="s">
        <v>66</v>
      </c>
      <c r="E176" s="34">
        <v>1</v>
      </c>
      <c r="F176" s="33" t="s">
        <v>343</v>
      </c>
      <c r="G176" s="28" t="s">
        <v>36</v>
      </c>
      <c r="H176" s="34">
        <v>2023</v>
      </c>
      <c r="I176" s="34">
        <v>8</v>
      </c>
      <c r="J176" s="34">
        <v>0</v>
      </c>
      <c r="K176" s="34">
        <v>8</v>
      </c>
      <c r="L176" s="34"/>
      <c r="M176" s="34"/>
      <c r="N176" s="34">
        <v>0</v>
      </c>
      <c r="O176" s="34" t="s">
        <v>336</v>
      </c>
      <c r="P176" s="34" t="s">
        <v>81</v>
      </c>
      <c r="Q176" s="34" t="s">
        <v>32</v>
      </c>
      <c r="R176" s="34"/>
    </row>
    <row r="177" s="5" customFormat="1" ht="22" customHeight="1" spans="1:18">
      <c r="A177" s="33" t="s">
        <v>344</v>
      </c>
      <c r="B177" s="34">
        <v>1</v>
      </c>
      <c r="C177" s="34" t="s">
        <v>26</v>
      </c>
      <c r="D177" s="34" t="s">
        <v>66</v>
      </c>
      <c r="E177" s="34">
        <v>1</v>
      </c>
      <c r="F177" s="33" t="s">
        <v>327</v>
      </c>
      <c r="G177" s="28" t="s">
        <v>36</v>
      </c>
      <c r="H177" s="34">
        <v>2023</v>
      </c>
      <c r="I177" s="34">
        <v>6</v>
      </c>
      <c r="J177" s="34">
        <v>0</v>
      </c>
      <c r="K177" s="34">
        <v>6</v>
      </c>
      <c r="L177" s="34"/>
      <c r="M177" s="34"/>
      <c r="N177" s="34">
        <v>0</v>
      </c>
      <c r="O177" s="34" t="s">
        <v>336</v>
      </c>
      <c r="P177" s="34" t="s">
        <v>81</v>
      </c>
      <c r="Q177" s="34" t="s">
        <v>32</v>
      </c>
      <c r="R177" s="34"/>
    </row>
    <row r="178" s="3" customFormat="1" ht="22" hidden="1" customHeight="1" spans="1:18">
      <c r="A178" s="33" t="s">
        <v>311</v>
      </c>
      <c r="B178" s="28">
        <v>1</v>
      </c>
      <c r="C178" s="28" t="s">
        <v>26</v>
      </c>
      <c r="D178" s="28" t="s">
        <v>308</v>
      </c>
      <c r="E178" s="28">
        <v>1</v>
      </c>
      <c r="F178" s="30" t="s">
        <v>345</v>
      </c>
      <c r="G178" s="28" t="s">
        <v>36</v>
      </c>
      <c r="H178" s="28">
        <v>2024</v>
      </c>
      <c r="I178" s="28">
        <v>100</v>
      </c>
      <c r="J178" s="28">
        <v>100</v>
      </c>
      <c r="K178" s="28"/>
      <c r="L178" s="28"/>
      <c r="M178" s="28"/>
      <c r="N178" s="28">
        <v>0</v>
      </c>
      <c r="O178" s="28" t="s">
        <v>346</v>
      </c>
      <c r="P178" s="28" t="s">
        <v>81</v>
      </c>
      <c r="Q178" s="28" t="s">
        <v>32</v>
      </c>
      <c r="R178" s="30">
        <v>760</v>
      </c>
    </row>
    <row r="179" s="76" customFormat="1" ht="22" hidden="1" customHeight="1" spans="1:18">
      <c r="A179" s="33" t="s">
        <v>347</v>
      </c>
      <c r="B179" s="34">
        <v>1</v>
      </c>
      <c r="C179" s="34" t="s">
        <v>26</v>
      </c>
      <c r="D179" s="34" t="s">
        <v>66</v>
      </c>
      <c r="E179" s="34">
        <v>1</v>
      </c>
      <c r="F179" s="33" t="s">
        <v>338</v>
      </c>
      <c r="G179" s="28" t="s">
        <v>36</v>
      </c>
      <c r="H179" s="34">
        <v>2024</v>
      </c>
      <c r="I179" s="34">
        <v>60</v>
      </c>
      <c r="J179" s="34">
        <v>0</v>
      </c>
      <c r="K179" s="34"/>
      <c r="L179" s="34">
        <v>60</v>
      </c>
      <c r="M179" s="34"/>
      <c r="N179" s="34">
        <v>0</v>
      </c>
      <c r="O179" s="34" t="s">
        <v>314</v>
      </c>
      <c r="P179" s="34" t="s">
        <v>81</v>
      </c>
      <c r="Q179" s="34" t="s">
        <v>32</v>
      </c>
      <c r="R179" s="34"/>
    </row>
    <row r="180" s="76" customFormat="1" ht="22" hidden="1" customHeight="1" spans="1:18">
      <c r="A180" s="33" t="s">
        <v>348</v>
      </c>
      <c r="B180" s="34">
        <v>1</v>
      </c>
      <c r="C180" s="34" t="s">
        <v>26</v>
      </c>
      <c r="D180" s="34" t="s">
        <v>66</v>
      </c>
      <c r="E180" s="34">
        <v>1</v>
      </c>
      <c r="F180" s="33" t="s">
        <v>340</v>
      </c>
      <c r="G180" s="28" t="s">
        <v>36</v>
      </c>
      <c r="H180" s="34">
        <v>2024</v>
      </c>
      <c r="I180" s="34">
        <v>60</v>
      </c>
      <c r="J180" s="34">
        <v>0</v>
      </c>
      <c r="K180" s="34"/>
      <c r="L180" s="34">
        <v>60</v>
      </c>
      <c r="M180" s="34"/>
      <c r="N180" s="34">
        <v>0</v>
      </c>
      <c r="O180" s="34" t="s">
        <v>314</v>
      </c>
      <c r="P180" s="34" t="s">
        <v>81</v>
      </c>
      <c r="Q180" s="34" t="s">
        <v>32</v>
      </c>
      <c r="R180" s="34"/>
    </row>
    <row r="181" s="76" customFormat="1" ht="22" hidden="1" customHeight="1" spans="1:18">
      <c r="A181" s="33" t="s">
        <v>320</v>
      </c>
      <c r="B181" s="34">
        <v>1</v>
      </c>
      <c r="C181" s="34" t="s">
        <v>26</v>
      </c>
      <c r="D181" s="34" t="s">
        <v>66</v>
      </c>
      <c r="E181" s="34">
        <v>1</v>
      </c>
      <c r="F181" s="33" t="s">
        <v>341</v>
      </c>
      <c r="G181" s="34" t="s">
        <v>323</v>
      </c>
      <c r="H181" s="34">
        <v>2024</v>
      </c>
      <c r="I181" s="34">
        <v>8</v>
      </c>
      <c r="J181" s="34">
        <v>0</v>
      </c>
      <c r="K181" s="34"/>
      <c r="L181" s="34">
        <v>8</v>
      </c>
      <c r="M181" s="34"/>
      <c r="N181" s="34">
        <v>0</v>
      </c>
      <c r="O181" s="34" t="s">
        <v>314</v>
      </c>
      <c r="P181" s="34" t="s">
        <v>81</v>
      </c>
      <c r="Q181" s="34" t="s">
        <v>32</v>
      </c>
      <c r="R181" s="34"/>
    </row>
    <row r="182" s="76" customFormat="1" ht="22" hidden="1" customHeight="1" spans="1:18">
      <c r="A182" s="33" t="s">
        <v>324</v>
      </c>
      <c r="B182" s="34">
        <v>1</v>
      </c>
      <c r="C182" s="34" t="s">
        <v>26</v>
      </c>
      <c r="D182" s="34" t="s">
        <v>66</v>
      </c>
      <c r="E182" s="34">
        <v>1</v>
      </c>
      <c r="F182" s="33" t="s">
        <v>343</v>
      </c>
      <c r="G182" s="28" t="s">
        <v>36</v>
      </c>
      <c r="H182" s="34">
        <v>2024</v>
      </c>
      <c r="I182" s="34">
        <v>8</v>
      </c>
      <c r="J182" s="34">
        <v>0</v>
      </c>
      <c r="K182" s="34"/>
      <c r="L182" s="34">
        <v>8</v>
      </c>
      <c r="M182" s="34"/>
      <c r="N182" s="34">
        <v>0</v>
      </c>
      <c r="O182" s="34" t="s">
        <v>314</v>
      </c>
      <c r="P182" s="34" t="s">
        <v>81</v>
      </c>
      <c r="Q182" s="34" t="s">
        <v>32</v>
      </c>
      <c r="R182" s="34"/>
    </row>
    <row r="183" s="76" customFormat="1" ht="22" hidden="1" customHeight="1" spans="1:18">
      <c r="A183" s="33" t="s">
        <v>349</v>
      </c>
      <c r="B183" s="34">
        <v>1</v>
      </c>
      <c r="C183" s="34" t="s">
        <v>26</v>
      </c>
      <c r="D183" s="34" t="s">
        <v>66</v>
      </c>
      <c r="E183" s="34">
        <v>1</v>
      </c>
      <c r="F183" s="33" t="s">
        <v>350</v>
      </c>
      <c r="G183" s="28" t="s">
        <v>36</v>
      </c>
      <c r="H183" s="34">
        <v>2024</v>
      </c>
      <c r="I183" s="34">
        <v>6</v>
      </c>
      <c r="J183" s="34">
        <v>0</v>
      </c>
      <c r="K183" s="34"/>
      <c r="L183" s="34">
        <v>6</v>
      </c>
      <c r="M183" s="34"/>
      <c r="N183" s="34">
        <v>0</v>
      </c>
      <c r="O183" s="34" t="s">
        <v>314</v>
      </c>
      <c r="P183" s="34" t="s">
        <v>81</v>
      </c>
      <c r="Q183" s="34" t="s">
        <v>32</v>
      </c>
      <c r="R183" s="34"/>
    </row>
    <row r="184" s="8" customFormat="1" ht="22" hidden="1" customHeight="1" spans="1:18">
      <c r="A184" s="33" t="s">
        <v>311</v>
      </c>
      <c r="B184" s="28">
        <v>1</v>
      </c>
      <c r="C184" s="30" t="s">
        <v>26</v>
      </c>
      <c r="D184" s="30" t="s">
        <v>308</v>
      </c>
      <c r="E184" s="28">
        <v>1</v>
      </c>
      <c r="F184" s="33" t="s">
        <v>335</v>
      </c>
      <c r="G184" s="28" t="s">
        <v>36</v>
      </c>
      <c r="H184" s="28">
        <v>2025</v>
      </c>
      <c r="I184" s="28">
        <v>60</v>
      </c>
      <c r="J184" s="28">
        <v>60</v>
      </c>
      <c r="K184" s="28"/>
      <c r="L184" s="28"/>
      <c r="M184" s="28"/>
      <c r="N184" s="28"/>
      <c r="O184" s="34" t="s">
        <v>314</v>
      </c>
      <c r="P184" s="28" t="s">
        <v>81</v>
      </c>
      <c r="Q184" s="30" t="s">
        <v>32</v>
      </c>
      <c r="R184" s="30"/>
    </row>
    <row r="185" s="3" customFormat="1" ht="22" hidden="1" customHeight="1" spans="1:18">
      <c r="A185" s="52" t="s">
        <v>351</v>
      </c>
      <c r="B185" s="28">
        <v>1</v>
      </c>
      <c r="C185" s="28" t="s">
        <v>316</v>
      </c>
      <c r="D185" s="28" t="s">
        <v>308</v>
      </c>
      <c r="E185" s="28">
        <v>1</v>
      </c>
      <c r="F185" s="30" t="s">
        <v>317</v>
      </c>
      <c r="G185" s="28" t="s">
        <v>36</v>
      </c>
      <c r="H185" s="28">
        <v>2025</v>
      </c>
      <c r="I185" s="28">
        <v>20</v>
      </c>
      <c r="J185" s="28">
        <v>0</v>
      </c>
      <c r="K185" s="28"/>
      <c r="L185" s="28">
        <v>20</v>
      </c>
      <c r="M185" s="28"/>
      <c r="N185" s="28">
        <v>0</v>
      </c>
      <c r="O185" s="34" t="s">
        <v>314</v>
      </c>
      <c r="P185" s="28" t="s">
        <v>81</v>
      </c>
      <c r="Q185" s="28" t="s">
        <v>32</v>
      </c>
      <c r="R185" s="30"/>
    </row>
    <row r="186" s="3" customFormat="1" ht="22" hidden="1" customHeight="1" spans="1:18">
      <c r="A186" s="52" t="s">
        <v>352</v>
      </c>
      <c r="B186" s="28">
        <v>1</v>
      </c>
      <c r="C186" s="28" t="s">
        <v>316</v>
      </c>
      <c r="D186" s="28" t="s">
        <v>308</v>
      </c>
      <c r="E186" s="28">
        <v>1</v>
      </c>
      <c r="F186" s="30" t="s">
        <v>319</v>
      </c>
      <c r="G186" s="28" t="s">
        <v>36</v>
      </c>
      <c r="H186" s="28">
        <v>2025</v>
      </c>
      <c r="I186" s="28">
        <v>20</v>
      </c>
      <c r="J186" s="28">
        <v>0</v>
      </c>
      <c r="K186" s="28"/>
      <c r="L186" s="28">
        <v>20</v>
      </c>
      <c r="M186" s="28"/>
      <c r="N186" s="28">
        <v>0</v>
      </c>
      <c r="O186" s="34" t="s">
        <v>314</v>
      </c>
      <c r="P186" s="28" t="s">
        <v>81</v>
      </c>
      <c r="Q186" s="28" t="s">
        <v>32</v>
      </c>
      <c r="R186" s="30"/>
    </row>
    <row r="187" s="3" customFormat="1" ht="22" hidden="1" customHeight="1" spans="1:18">
      <c r="A187" s="52" t="s">
        <v>320</v>
      </c>
      <c r="B187" s="28">
        <v>1</v>
      </c>
      <c r="C187" s="28" t="s">
        <v>321</v>
      </c>
      <c r="D187" s="28" t="s">
        <v>308</v>
      </c>
      <c r="E187" s="28">
        <v>1</v>
      </c>
      <c r="F187" s="30" t="s">
        <v>322</v>
      </c>
      <c r="G187" s="28" t="s">
        <v>323</v>
      </c>
      <c r="H187" s="28">
        <v>2025</v>
      </c>
      <c r="I187" s="28">
        <v>6</v>
      </c>
      <c r="J187" s="28">
        <v>0</v>
      </c>
      <c r="K187" s="28"/>
      <c r="L187" s="28">
        <v>6</v>
      </c>
      <c r="M187" s="28"/>
      <c r="N187" s="28">
        <v>0</v>
      </c>
      <c r="O187" s="34" t="s">
        <v>314</v>
      </c>
      <c r="P187" s="28" t="s">
        <v>81</v>
      </c>
      <c r="Q187" s="28" t="s">
        <v>32</v>
      </c>
      <c r="R187" s="30"/>
    </row>
    <row r="188" s="3" customFormat="1" ht="22" hidden="1" customHeight="1" spans="1:18">
      <c r="A188" s="52" t="s">
        <v>324</v>
      </c>
      <c r="B188" s="28">
        <v>1</v>
      </c>
      <c r="C188" s="28" t="s">
        <v>139</v>
      </c>
      <c r="D188" s="28" t="s">
        <v>308</v>
      </c>
      <c r="E188" s="28">
        <v>1</v>
      </c>
      <c r="F188" s="30" t="s">
        <v>325</v>
      </c>
      <c r="G188" s="28" t="s">
        <v>36</v>
      </c>
      <c r="H188" s="28">
        <v>2025</v>
      </c>
      <c r="I188" s="28">
        <v>2</v>
      </c>
      <c r="J188" s="28">
        <v>0</v>
      </c>
      <c r="K188" s="28"/>
      <c r="L188" s="28">
        <v>2</v>
      </c>
      <c r="M188" s="28"/>
      <c r="N188" s="28">
        <v>0</v>
      </c>
      <c r="O188" s="34" t="s">
        <v>314</v>
      </c>
      <c r="P188" s="28" t="s">
        <v>81</v>
      </c>
      <c r="Q188" s="28" t="s">
        <v>32</v>
      </c>
      <c r="R188" s="30"/>
    </row>
    <row r="189" s="3" customFormat="1" ht="22" hidden="1" customHeight="1" spans="1:18">
      <c r="A189" s="52" t="s">
        <v>353</v>
      </c>
      <c r="B189" s="28">
        <v>1</v>
      </c>
      <c r="C189" s="28" t="s">
        <v>26</v>
      </c>
      <c r="D189" s="28" t="s">
        <v>308</v>
      </c>
      <c r="E189" s="28">
        <v>1</v>
      </c>
      <c r="F189" s="30" t="s">
        <v>354</v>
      </c>
      <c r="G189" s="28" t="s">
        <v>36</v>
      </c>
      <c r="H189" s="28">
        <v>2025</v>
      </c>
      <c r="I189" s="28">
        <f>SUM(J189:N189)</f>
        <v>35</v>
      </c>
      <c r="J189" s="28">
        <v>0</v>
      </c>
      <c r="K189" s="28"/>
      <c r="L189" s="28">
        <v>35</v>
      </c>
      <c r="M189" s="28"/>
      <c r="N189" s="28">
        <v>0</v>
      </c>
      <c r="O189" s="34" t="s">
        <v>314</v>
      </c>
      <c r="P189" s="28" t="s">
        <v>81</v>
      </c>
      <c r="Q189" s="28" t="s">
        <v>32</v>
      </c>
      <c r="R189" s="30"/>
    </row>
    <row r="190" s="3" customFormat="1" ht="22" hidden="1" customHeight="1" spans="1:18">
      <c r="A190" s="52" t="s">
        <v>355</v>
      </c>
      <c r="B190" s="28">
        <v>1</v>
      </c>
      <c r="C190" s="28" t="s">
        <v>26</v>
      </c>
      <c r="D190" s="28" t="s">
        <v>308</v>
      </c>
      <c r="E190" s="28">
        <v>1</v>
      </c>
      <c r="F190" s="30" t="s">
        <v>356</v>
      </c>
      <c r="G190" s="28" t="s">
        <v>36</v>
      </c>
      <c r="H190" s="28">
        <v>2025</v>
      </c>
      <c r="I190" s="28">
        <v>1</v>
      </c>
      <c r="J190" s="28">
        <v>0</v>
      </c>
      <c r="K190" s="28"/>
      <c r="L190" s="28">
        <v>1</v>
      </c>
      <c r="M190" s="28"/>
      <c r="N190" s="28">
        <v>0</v>
      </c>
      <c r="O190" s="34" t="s">
        <v>314</v>
      </c>
      <c r="P190" s="28" t="s">
        <v>81</v>
      </c>
      <c r="Q190" s="28" t="s">
        <v>32</v>
      </c>
      <c r="R190" s="30"/>
    </row>
    <row r="191" s="3" customFormat="1" ht="22" hidden="1" customHeight="1" spans="1:18">
      <c r="A191" s="52" t="s">
        <v>357</v>
      </c>
      <c r="B191" s="28">
        <v>1</v>
      </c>
      <c r="C191" s="28" t="s">
        <v>26</v>
      </c>
      <c r="D191" s="28" t="s">
        <v>308</v>
      </c>
      <c r="E191" s="28">
        <v>1</v>
      </c>
      <c r="F191" s="30" t="s">
        <v>358</v>
      </c>
      <c r="G191" s="28" t="s">
        <v>359</v>
      </c>
      <c r="H191" s="28">
        <v>2025</v>
      </c>
      <c r="I191" s="28">
        <f>SUM(J191:N191)</f>
        <v>10000</v>
      </c>
      <c r="J191" s="28">
        <v>0</v>
      </c>
      <c r="K191" s="28"/>
      <c r="L191" s="28">
        <v>10000</v>
      </c>
      <c r="M191" s="28"/>
      <c r="N191" s="28">
        <v>0</v>
      </c>
      <c r="O191" s="34" t="s">
        <v>314</v>
      </c>
      <c r="P191" s="28" t="s">
        <v>81</v>
      </c>
      <c r="Q191" s="28" t="s">
        <v>32</v>
      </c>
      <c r="R191" s="30"/>
    </row>
    <row r="192" s="1" customFormat="1" ht="22" customHeight="1" spans="1:18">
      <c r="A192" s="50" t="s">
        <v>360</v>
      </c>
      <c r="B192" s="28"/>
      <c r="C192" s="28"/>
      <c r="D192" s="28"/>
      <c r="E192" s="28"/>
      <c r="F192" s="27"/>
      <c r="G192" s="28"/>
      <c r="H192" s="10"/>
      <c r="I192" s="28">
        <v>0</v>
      </c>
      <c r="J192" s="28" t="s">
        <v>22</v>
      </c>
      <c r="K192" s="28"/>
      <c r="L192" s="28"/>
      <c r="M192" s="28"/>
      <c r="N192" s="28"/>
      <c r="O192" s="28"/>
      <c r="P192" s="28"/>
      <c r="Q192" s="28"/>
      <c r="R192" s="30"/>
    </row>
    <row r="193" s="1" customFormat="1" ht="22" customHeight="1" spans="1:18">
      <c r="A193" s="50" t="s">
        <v>361</v>
      </c>
      <c r="B193" s="28">
        <f>SUM(B194:B205)</f>
        <v>12</v>
      </c>
      <c r="C193" s="28"/>
      <c r="D193" s="28" t="s">
        <v>284</v>
      </c>
      <c r="E193" s="28"/>
      <c r="F193" s="27" t="s">
        <v>362</v>
      </c>
      <c r="G193" s="28"/>
      <c r="H193" s="28"/>
      <c r="I193" s="28">
        <f>SUM(I194:I207)</f>
        <v>6500</v>
      </c>
      <c r="J193" s="28" t="s">
        <v>22</v>
      </c>
      <c r="K193" s="28"/>
      <c r="L193" s="28"/>
      <c r="M193" s="28"/>
      <c r="N193" s="28">
        <f>SUM(N194:N205)</f>
        <v>6500</v>
      </c>
      <c r="O193" s="28" t="s">
        <v>171</v>
      </c>
      <c r="P193" s="28"/>
      <c r="Q193" s="28"/>
      <c r="R193" s="30"/>
    </row>
    <row r="194" s="85" customFormat="1" ht="22" hidden="1" customHeight="1" spans="1:18">
      <c r="A194" s="52" t="s">
        <v>363</v>
      </c>
      <c r="B194" s="28">
        <v>1</v>
      </c>
      <c r="C194" s="28" t="s">
        <v>26</v>
      </c>
      <c r="D194" s="28" t="s">
        <v>284</v>
      </c>
      <c r="E194" s="28">
        <v>10</v>
      </c>
      <c r="F194" s="30" t="s">
        <v>364</v>
      </c>
      <c r="G194" s="28" t="s">
        <v>36</v>
      </c>
      <c r="H194" s="28">
        <v>2022</v>
      </c>
      <c r="I194" s="28">
        <v>1000</v>
      </c>
      <c r="J194" s="28">
        <v>0</v>
      </c>
      <c r="K194" s="28"/>
      <c r="L194" s="28"/>
      <c r="M194" s="28"/>
      <c r="N194" s="28">
        <v>1000</v>
      </c>
      <c r="O194" s="28" t="s">
        <v>171</v>
      </c>
      <c r="P194" s="28" t="s">
        <v>31</v>
      </c>
      <c r="Q194" s="28" t="s">
        <v>134</v>
      </c>
      <c r="R194" s="30"/>
    </row>
    <row r="195" s="85" customFormat="1" ht="22" hidden="1" customHeight="1" spans="1:18">
      <c r="A195" s="52" t="s">
        <v>365</v>
      </c>
      <c r="B195" s="28">
        <v>1</v>
      </c>
      <c r="C195" s="28" t="s">
        <v>148</v>
      </c>
      <c r="D195" s="28" t="s">
        <v>284</v>
      </c>
      <c r="E195" s="28">
        <v>10</v>
      </c>
      <c r="F195" s="30" t="s">
        <v>366</v>
      </c>
      <c r="G195" s="28" t="s">
        <v>36</v>
      </c>
      <c r="H195" s="28">
        <v>2022</v>
      </c>
      <c r="I195" s="28">
        <v>400</v>
      </c>
      <c r="J195" s="28">
        <v>0</v>
      </c>
      <c r="K195" s="28"/>
      <c r="L195" s="28"/>
      <c r="M195" s="28"/>
      <c r="N195" s="28">
        <v>400</v>
      </c>
      <c r="O195" s="28" t="s">
        <v>171</v>
      </c>
      <c r="P195" s="28" t="s">
        <v>31</v>
      </c>
      <c r="Q195" s="28" t="s">
        <v>134</v>
      </c>
      <c r="R195" s="30"/>
    </row>
    <row r="196" s="85" customFormat="1" ht="22" hidden="1" customHeight="1" spans="1:18">
      <c r="A196" s="52" t="s">
        <v>367</v>
      </c>
      <c r="B196" s="28">
        <v>1</v>
      </c>
      <c r="C196" s="28" t="s">
        <v>26</v>
      </c>
      <c r="D196" s="28" t="s">
        <v>284</v>
      </c>
      <c r="E196" s="28">
        <v>6</v>
      </c>
      <c r="F196" s="30" t="s">
        <v>368</v>
      </c>
      <c r="G196" s="28" t="s">
        <v>369</v>
      </c>
      <c r="H196" s="28">
        <v>2022</v>
      </c>
      <c r="I196" s="28">
        <v>300</v>
      </c>
      <c r="J196" s="28">
        <v>0</v>
      </c>
      <c r="K196" s="28"/>
      <c r="L196" s="28"/>
      <c r="M196" s="28"/>
      <c r="N196" s="28">
        <v>300</v>
      </c>
      <c r="O196" s="28" t="s">
        <v>171</v>
      </c>
      <c r="P196" s="28" t="s">
        <v>31</v>
      </c>
      <c r="Q196" s="28" t="s">
        <v>134</v>
      </c>
      <c r="R196" s="30"/>
    </row>
    <row r="197" s="5" customFormat="1" ht="22" customHeight="1" spans="1:18">
      <c r="A197" s="33" t="s">
        <v>363</v>
      </c>
      <c r="B197" s="34">
        <v>1</v>
      </c>
      <c r="C197" s="34" t="s">
        <v>26</v>
      </c>
      <c r="D197" s="34" t="s">
        <v>284</v>
      </c>
      <c r="E197" s="34">
        <v>10</v>
      </c>
      <c r="F197" s="33" t="s">
        <v>370</v>
      </c>
      <c r="G197" s="28" t="s">
        <v>36</v>
      </c>
      <c r="H197" s="34">
        <v>2023</v>
      </c>
      <c r="I197" s="34">
        <v>600</v>
      </c>
      <c r="J197" s="34">
        <v>0</v>
      </c>
      <c r="K197" s="34"/>
      <c r="L197" s="34"/>
      <c r="M197" s="34"/>
      <c r="N197" s="34">
        <v>600</v>
      </c>
      <c r="O197" s="34" t="s">
        <v>171</v>
      </c>
      <c r="P197" s="34" t="s">
        <v>31</v>
      </c>
      <c r="Q197" s="34" t="s">
        <v>134</v>
      </c>
      <c r="R197" s="34"/>
    </row>
    <row r="198" s="5" customFormat="1" ht="22" customHeight="1" spans="1:18">
      <c r="A198" s="33" t="s">
        <v>365</v>
      </c>
      <c r="B198" s="34">
        <v>1</v>
      </c>
      <c r="C198" s="34" t="s">
        <v>148</v>
      </c>
      <c r="D198" s="34" t="s">
        <v>284</v>
      </c>
      <c r="E198" s="34">
        <v>10</v>
      </c>
      <c r="F198" s="33" t="s">
        <v>371</v>
      </c>
      <c r="G198" s="28" t="s">
        <v>36</v>
      </c>
      <c r="H198" s="34">
        <v>2023</v>
      </c>
      <c r="I198" s="34">
        <v>400</v>
      </c>
      <c r="J198" s="34">
        <v>0</v>
      </c>
      <c r="K198" s="34"/>
      <c r="L198" s="34"/>
      <c r="M198" s="34"/>
      <c r="N198" s="34">
        <v>400</v>
      </c>
      <c r="O198" s="34" t="s">
        <v>171</v>
      </c>
      <c r="P198" s="34" t="s">
        <v>31</v>
      </c>
      <c r="Q198" s="34" t="s">
        <v>134</v>
      </c>
      <c r="R198" s="34"/>
    </row>
    <row r="199" s="5" customFormat="1" ht="22" customHeight="1" spans="1:18">
      <c r="A199" s="33" t="s">
        <v>367</v>
      </c>
      <c r="B199" s="34">
        <v>1</v>
      </c>
      <c r="C199" s="34" t="s">
        <v>26</v>
      </c>
      <c r="D199" s="34" t="s">
        <v>284</v>
      </c>
      <c r="E199" s="34">
        <v>10</v>
      </c>
      <c r="F199" s="33" t="s">
        <v>372</v>
      </c>
      <c r="G199" s="28" t="s">
        <v>36</v>
      </c>
      <c r="H199" s="34">
        <v>2023</v>
      </c>
      <c r="I199" s="34">
        <v>800</v>
      </c>
      <c r="J199" s="34">
        <v>0</v>
      </c>
      <c r="K199" s="34"/>
      <c r="L199" s="34"/>
      <c r="M199" s="34"/>
      <c r="N199" s="34">
        <v>800</v>
      </c>
      <c r="O199" s="34" t="s">
        <v>171</v>
      </c>
      <c r="P199" s="34" t="s">
        <v>31</v>
      </c>
      <c r="Q199" s="34" t="s">
        <v>134</v>
      </c>
      <c r="R199" s="34"/>
    </row>
    <row r="200" s="9" customFormat="1" ht="22" hidden="1" customHeight="1" spans="1:18">
      <c r="A200" s="52" t="s">
        <v>373</v>
      </c>
      <c r="B200" s="28">
        <v>1</v>
      </c>
      <c r="C200" s="28" t="s">
        <v>26</v>
      </c>
      <c r="D200" s="28" t="s">
        <v>121</v>
      </c>
      <c r="E200" s="28">
        <v>10</v>
      </c>
      <c r="F200" s="30" t="s">
        <v>374</v>
      </c>
      <c r="G200" s="28" t="s">
        <v>36</v>
      </c>
      <c r="H200" s="28">
        <v>2024</v>
      </c>
      <c r="I200" s="28">
        <v>600</v>
      </c>
      <c r="J200" s="28">
        <v>0</v>
      </c>
      <c r="K200" s="28"/>
      <c r="L200" s="28"/>
      <c r="M200" s="28"/>
      <c r="N200" s="28">
        <v>600</v>
      </c>
      <c r="O200" s="30" t="s">
        <v>171</v>
      </c>
      <c r="P200" s="28" t="s">
        <v>31</v>
      </c>
      <c r="Q200" s="30" t="s">
        <v>134</v>
      </c>
      <c r="R200" s="30"/>
    </row>
    <row r="201" s="9" customFormat="1" ht="22" hidden="1" customHeight="1" spans="1:18">
      <c r="A201" s="52" t="s">
        <v>365</v>
      </c>
      <c r="B201" s="28">
        <v>1</v>
      </c>
      <c r="C201" s="28" t="s">
        <v>148</v>
      </c>
      <c r="D201" s="28" t="s">
        <v>121</v>
      </c>
      <c r="E201" s="28">
        <v>10</v>
      </c>
      <c r="F201" s="30" t="s">
        <v>375</v>
      </c>
      <c r="G201" s="28" t="s">
        <v>36</v>
      </c>
      <c r="H201" s="28">
        <v>2024</v>
      </c>
      <c r="I201" s="28">
        <v>400</v>
      </c>
      <c r="J201" s="28">
        <v>0</v>
      </c>
      <c r="K201" s="28"/>
      <c r="L201" s="28"/>
      <c r="M201" s="28"/>
      <c r="N201" s="28">
        <v>400</v>
      </c>
      <c r="O201" s="30" t="s">
        <v>171</v>
      </c>
      <c r="P201" s="28" t="s">
        <v>31</v>
      </c>
      <c r="Q201" s="30" t="s">
        <v>134</v>
      </c>
      <c r="R201" s="30"/>
    </row>
    <row r="202" s="9" customFormat="1" ht="22" hidden="1" customHeight="1" spans="1:18">
      <c r="A202" s="52" t="s">
        <v>376</v>
      </c>
      <c r="B202" s="28">
        <v>1</v>
      </c>
      <c r="C202" s="28" t="s">
        <v>26</v>
      </c>
      <c r="D202" s="28" t="s">
        <v>121</v>
      </c>
      <c r="E202" s="28">
        <v>10</v>
      </c>
      <c r="F202" s="30" t="s">
        <v>377</v>
      </c>
      <c r="G202" s="28" t="s">
        <v>36</v>
      </c>
      <c r="H202" s="28">
        <v>2024</v>
      </c>
      <c r="I202" s="28">
        <v>500</v>
      </c>
      <c r="J202" s="28">
        <v>0</v>
      </c>
      <c r="K202" s="28"/>
      <c r="L202" s="28"/>
      <c r="M202" s="28"/>
      <c r="N202" s="28">
        <v>500</v>
      </c>
      <c r="O202" s="30" t="s">
        <v>171</v>
      </c>
      <c r="P202" s="28" t="s">
        <v>31</v>
      </c>
      <c r="Q202" s="30" t="s">
        <v>134</v>
      </c>
      <c r="R202" s="30"/>
    </row>
    <row r="203" s="9" customFormat="1" ht="22" hidden="1" customHeight="1" spans="1:18">
      <c r="A203" s="52" t="s">
        <v>363</v>
      </c>
      <c r="B203" s="28">
        <v>1</v>
      </c>
      <c r="C203" s="28" t="s">
        <v>26</v>
      </c>
      <c r="D203" s="28" t="s">
        <v>284</v>
      </c>
      <c r="E203" s="28">
        <v>10</v>
      </c>
      <c r="F203" s="30" t="s">
        <v>378</v>
      </c>
      <c r="G203" s="28" t="s">
        <v>36</v>
      </c>
      <c r="H203" s="28">
        <v>2025</v>
      </c>
      <c r="I203" s="28">
        <v>600</v>
      </c>
      <c r="J203" s="28">
        <v>0</v>
      </c>
      <c r="K203" s="28"/>
      <c r="L203" s="28"/>
      <c r="M203" s="28"/>
      <c r="N203" s="28">
        <v>600</v>
      </c>
      <c r="O203" s="30" t="s">
        <v>171</v>
      </c>
      <c r="P203" s="28" t="s">
        <v>31</v>
      </c>
      <c r="Q203" s="30" t="s">
        <v>134</v>
      </c>
      <c r="R203" s="30"/>
    </row>
    <row r="204" s="9" customFormat="1" ht="22" hidden="1" customHeight="1" spans="1:18">
      <c r="A204" s="52" t="s">
        <v>379</v>
      </c>
      <c r="B204" s="28">
        <v>1</v>
      </c>
      <c r="C204" s="28" t="s">
        <v>148</v>
      </c>
      <c r="D204" s="28" t="s">
        <v>284</v>
      </c>
      <c r="E204" s="28">
        <v>10</v>
      </c>
      <c r="F204" s="30" t="s">
        <v>380</v>
      </c>
      <c r="G204" s="28" t="s">
        <v>36</v>
      </c>
      <c r="H204" s="28">
        <v>2025</v>
      </c>
      <c r="I204" s="28">
        <v>400</v>
      </c>
      <c r="J204" s="28">
        <v>0</v>
      </c>
      <c r="K204" s="28"/>
      <c r="L204" s="28"/>
      <c r="M204" s="28"/>
      <c r="N204" s="28">
        <v>400</v>
      </c>
      <c r="O204" s="30" t="s">
        <v>171</v>
      </c>
      <c r="P204" s="28" t="s">
        <v>31</v>
      </c>
      <c r="Q204" s="30" t="s">
        <v>134</v>
      </c>
      <c r="R204" s="30"/>
    </row>
    <row r="205" s="9" customFormat="1" ht="22" hidden="1" customHeight="1" spans="1:18">
      <c r="A205" s="52" t="s">
        <v>367</v>
      </c>
      <c r="B205" s="28">
        <v>1</v>
      </c>
      <c r="C205" s="28" t="s">
        <v>26</v>
      </c>
      <c r="D205" s="28" t="s">
        <v>284</v>
      </c>
      <c r="E205" s="28">
        <v>10</v>
      </c>
      <c r="F205" s="30" t="s">
        <v>381</v>
      </c>
      <c r="G205" s="28" t="s">
        <v>36</v>
      </c>
      <c r="H205" s="28">
        <v>2025</v>
      </c>
      <c r="I205" s="28">
        <v>500</v>
      </c>
      <c r="J205" s="28">
        <v>0</v>
      </c>
      <c r="K205" s="28"/>
      <c r="L205" s="28"/>
      <c r="M205" s="28"/>
      <c r="N205" s="28">
        <v>500</v>
      </c>
      <c r="O205" s="30" t="s">
        <v>171</v>
      </c>
      <c r="P205" s="28" t="s">
        <v>31</v>
      </c>
      <c r="Q205" s="30" t="s">
        <v>134</v>
      </c>
      <c r="R205" s="30"/>
    </row>
    <row r="206" s="1" customFormat="1" ht="22" customHeight="1" spans="1:18">
      <c r="A206" s="51" t="s">
        <v>382</v>
      </c>
      <c r="B206" s="28"/>
      <c r="C206" s="28"/>
      <c r="D206" s="28" t="s">
        <v>66</v>
      </c>
      <c r="E206" s="28"/>
      <c r="F206" s="27"/>
      <c r="G206" s="28" t="s">
        <v>22</v>
      </c>
      <c r="H206" s="28"/>
      <c r="I206" s="28">
        <v>0</v>
      </c>
      <c r="J206" s="28" t="s">
        <v>22</v>
      </c>
      <c r="K206" s="28"/>
      <c r="L206" s="28"/>
      <c r="M206" s="28"/>
      <c r="N206" s="28"/>
      <c r="O206" s="28" t="s">
        <v>22</v>
      </c>
      <c r="P206" s="28" t="s">
        <v>22</v>
      </c>
      <c r="Q206" s="28" t="s">
        <v>22</v>
      </c>
      <c r="R206" s="30"/>
    </row>
    <row r="207" s="1" customFormat="1" ht="22" customHeight="1" spans="1:18">
      <c r="A207" s="51" t="s">
        <v>383</v>
      </c>
      <c r="B207" s="28"/>
      <c r="C207" s="28" t="s">
        <v>22</v>
      </c>
      <c r="D207" s="28" t="s">
        <v>22</v>
      </c>
      <c r="E207" s="28" t="s">
        <v>22</v>
      </c>
      <c r="F207" s="28" t="s">
        <v>22</v>
      </c>
      <c r="G207" s="28" t="s">
        <v>22</v>
      </c>
      <c r="H207" s="28"/>
      <c r="I207" s="28">
        <v>0</v>
      </c>
      <c r="J207" s="28" t="s">
        <v>22</v>
      </c>
      <c r="K207" s="28"/>
      <c r="L207" s="28"/>
      <c r="M207" s="28"/>
      <c r="N207" s="28" t="s">
        <v>22</v>
      </c>
      <c r="O207" s="28" t="s">
        <v>22</v>
      </c>
      <c r="P207" s="28" t="s">
        <v>22</v>
      </c>
      <c r="Q207" s="28" t="s">
        <v>22</v>
      </c>
      <c r="R207" s="30"/>
    </row>
    <row r="208" s="1" customFormat="1" ht="22" customHeight="1" spans="1:18">
      <c r="A208" s="53" t="s">
        <v>384</v>
      </c>
      <c r="B208" s="28">
        <v>1</v>
      </c>
      <c r="C208" s="28" t="s">
        <v>26</v>
      </c>
      <c r="D208" s="28" t="s">
        <v>66</v>
      </c>
      <c r="E208" s="28">
        <v>1</v>
      </c>
      <c r="F208" s="27" t="s">
        <v>385</v>
      </c>
      <c r="G208" s="28"/>
      <c r="H208" s="28"/>
      <c r="I208" s="28">
        <f t="shared" ref="I208:N208" si="16">SUM(I209)</f>
        <v>600</v>
      </c>
      <c r="J208" s="28">
        <f t="shared" si="16"/>
        <v>0</v>
      </c>
      <c r="K208" s="28">
        <f t="shared" si="16"/>
        <v>0</v>
      </c>
      <c r="L208" s="28">
        <f t="shared" si="16"/>
        <v>600</v>
      </c>
      <c r="M208" s="28"/>
      <c r="N208" s="28">
        <f t="shared" si="16"/>
        <v>0</v>
      </c>
      <c r="O208" s="28" t="s">
        <v>214</v>
      </c>
      <c r="P208" s="28"/>
      <c r="Q208" s="28"/>
      <c r="R208" s="30"/>
    </row>
    <row r="209" s="9" customFormat="1" ht="28" hidden="1" customHeight="1" spans="1:18">
      <c r="A209" s="52" t="s">
        <v>386</v>
      </c>
      <c r="B209" s="28">
        <v>1</v>
      </c>
      <c r="C209" s="28" t="s">
        <v>26</v>
      </c>
      <c r="D209" s="28" t="s">
        <v>66</v>
      </c>
      <c r="E209" s="28">
        <v>1</v>
      </c>
      <c r="F209" s="30" t="s">
        <v>387</v>
      </c>
      <c r="G209" s="30" t="s">
        <v>388</v>
      </c>
      <c r="H209" s="28">
        <v>2025</v>
      </c>
      <c r="I209" s="28">
        <v>600</v>
      </c>
      <c r="J209" s="28">
        <v>0</v>
      </c>
      <c r="K209" s="28"/>
      <c r="L209" s="28">
        <v>600</v>
      </c>
      <c r="M209" s="28"/>
      <c r="N209" s="28">
        <v>0</v>
      </c>
      <c r="O209" s="30" t="s">
        <v>117</v>
      </c>
      <c r="P209" s="28" t="s">
        <v>301</v>
      </c>
      <c r="Q209" s="30" t="s">
        <v>32</v>
      </c>
      <c r="R209" s="30"/>
    </row>
    <row r="210" s="2" customFormat="1" ht="22" hidden="1" customHeight="1" spans="1:18">
      <c r="A210" s="54" t="s">
        <v>389</v>
      </c>
      <c r="B210" s="25"/>
      <c r="C210" s="25" t="s">
        <v>22</v>
      </c>
      <c r="D210" s="25" t="s">
        <v>22</v>
      </c>
      <c r="E210" s="25" t="s">
        <v>22</v>
      </c>
      <c r="F210" s="25" t="s">
        <v>22</v>
      </c>
      <c r="G210" s="25" t="s">
        <v>22</v>
      </c>
      <c r="H210" s="25" t="s">
        <v>22</v>
      </c>
      <c r="I210" s="25">
        <f t="shared" ref="I210:N210" si="17">SUM(I224,I220,I223,I211)</f>
        <v>3661</v>
      </c>
      <c r="J210" s="25">
        <f t="shared" si="17"/>
        <v>1000</v>
      </c>
      <c r="K210" s="25">
        <f t="shared" si="17"/>
        <v>40</v>
      </c>
      <c r="L210" s="25">
        <f t="shared" si="17"/>
        <v>1733</v>
      </c>
      <c r="M210" s="25">
        <f t="shared" si="17"/>
        <v>648</v>
      </c>
      <c r="N210" s="25">
        <f t="shared" si="17"/>
        <v>240</v>
      </c>
      <c r="O210" s="25" t="s">
        <v>22</v>
      </c>
      <c r="P210" s="25" t="s">
        <v>22</v>
      </c>
      <c r="Q210" s="25" t="s">
        <v>22</v>
      </c>
      <c r="R210" s="30"/>
    </row>
    <row r="211" s="1" customFormat="1" ht="22" customHeight="1" spans="1:18">
      <c r="A211" s="53" t="s">
        <v>390</v>
      </c>
      <c r="B211" s="28">
        <f>SUM(B212:B219)</f>
        <v>8</v>
      </c>
      <c r="C211" s="28"/>
      <c r="D211" s="28" t="s">
        <v>391</v>
      </c>
      <c r="E211" s="28">
        <f>SUM(E212:E219)</f>
        <v>2424</v>
      </c>
      <c r="F211" s="27"/>
      <c r="G211" s="28"/>
      <c r="H211" s="28"/>
      <c r="I211" s="28">
        <f t="shared" ref="I211:N211" si="18">SUM(I212:I219)</f>
        <v>1032</v>
      </c>
      <c r="J211" s="28">
        <f t="shared" si="18"/>
        <v>0</v>
      </c>
      <c r="K211" s="28">
        <f t="shared" si="18"/>
        <v>0</v>
      </c>
      <c r="L211" s="28">
        <f t="shared" si="18"/>
        <v>714</v>
      </c>
      <c r="M211" s="28">
        <f t="shared" si="18"/>
        <v>78</v>
      </c>
      <c r="N211" s="28">
        <f t="shared" si="18"/>
        <v>240</v>
      </c>
      <c r="O211" s="28" t="s">
        <v>168</v>
      </c>
      <c r="P211" s="28"/>
      <c r="Q211" s="28"/>
      <c r="R211" s="30"/>
    </row>
    <row r="212" s="7" customFormat="1" ht="22" hidden="1" customHeight="1" spans="1:18">
      <c r="A212" s="90" t="s">
        <v>392</v>
      </c>
      <c r="B212" s="28">
        <v>1</v>
      </c>
      <c r="C212" s="28" t="s">
        <v>26</v>
      </c>
      <c r="D212" s="28" t="s">
        <v>249</v>
      </c>
      <c r="E212" s="28">
        <v>400</v>
      </c>
      <c r="F212" s="30" t="s">
        <v>393</v>
      </c>
      <c r="G212" s="28" t="s">
        <v>36</v>
      </c>
      <c r="H212" s="28">
        <v>2022</v>
      </c>
      <c r="I212" s="28">
        <v>120</v>
      </c>
      <c r="J212" s="28">
        <v>0</v>
      </c>
      <c r="K212" s="28"/>
      <c r="L212" s="28">
        <v>80</v>
      </c>
      <c r="M212" s="28"/>
      <c r="N212" s="28">
        <v>40</v>
      </c>
      <c r="O212" s="28" t="s">
        <v>37</v>
      </c>
      <c r="P212" s="36"/>
      <c r="Q212" s="36"/>
      <c r="R212" s="36"/>
    </row>
    <row r="213" s="7" customFormat="1" ht="22" hidden="1" customHeight="1" spans="1:18">
      <c r="A213" s="30" t="s">
        <v>394</v>
      </c>
      <c r="B213" s="28">
        <v>1</v>
      </c>
      <c r="C213" s="28" t="s">
        <v>26</v>
      </c>
      <c r="D213" s="28" t="s">
        <v>395</v>
      </c>
      <c r="E213" s="28">
        <v>6</v>
      </c>
      <c r="F213" s="30" t="s">
        <v>396</v>
      </c>
      <c r="G213" s="90" t="s">
        <v>397</v>
      </c>
      <c r="H213" s="28">
        <v>2022</v>
      </c>
      <c r="I213" s="28">
        <v>78</v>
      </c>
      <c r="J213" s="28">
        <v>0</v>
      </c>
      <c r="K213" s="28"/>
      <c r="L213" s="28">
        <v>78</v>
      </c>
      <c r="M213" s="28"/>
      <c r="N213" s="28">
        <v>0</v>
      </c>
      <c r="O213" s="28" t="s">
        <v>37</v>
      </c>
      <c r="P213" s="36"/>
      <c r="Q213" s="36"/>
      <c r="R213" s="36"/>
    </row>
    <row r="214" s="5" customFormat="1" ht="22" customHeight="1" spans="1:18">
      <c r="A214" s="51" t="s">
        <v>392</v>
      </c>
      <c r="B214" s="34">
        <v>1</v>
      </c>
      <c r="C214" s="34" t="s">
        <v>26</v>
      </c>
      <c r="D214" s="34" t="s">
        <v>249</v>
      </c>
      <c r="E214" s="34">
        <v>400</v>
      </c>
      <c r="F214" s="33" t="s">
        <v>393</v>
      </c>
      <c r="G214" s="28" t="s">
        <v>36</v>
      </c>
      <c r="H214" s="34">
        <v>2023</v>
      </c>
      <c r="I214" s="57">
        <v>120</v>
      </c>
      <c r="J214" s="28">
        <v>0</v>
      </c>
      <c r="K214" s="57"/>
      <c r="L214" s="57">
        <v>80</v>
      </c>
      <c r="M214" s="57"/>
      <c r="N214" s="34">
        <v>40</v>
      </c>
      <c r="O214" s="34" t="s">
        <v>37</v>
      </c>
      <c r="P214" s="34" t="s">
        <v>217</v>
      </c>
      <c r="Q214" s="34" t="s">
        <v>32</v>
      </c>
      <c r="R214" s="34"/>
    </row>
    <row r="215" s="5" customFormat="1" ht="22" customHeight="1" spans="1:18">
      <c r="A215" s="51" t="s">
        <v>394</v>
      </c>
      <c r="B215" s="34">
        <v>1</v>
      </c>
      <c r="C215" s="34" t="s">
        <v>26</v>
      </c>
      <c r="D215" s="34" t="s">
        <v>395</v>
      </c>
      <c r="E215" s="34">
        <v>6</v>
      </c>
      <c r="F215" s="33" t="s">
        <v>398</v>
      </c>
      <c r="G215" s="28" t="s">
        <v>399</v>
      </c>
      <c r="H215" s="34">
        <v>2023</v>
      </c>
      <c r="I215" s="57">
        <v>78</v>
      </c>
      <c r="J215" s="28">
        <v>0</v>
      </c>
      <c r="K215" s="57"/>
      <c r="L215" s="57">
        <v>78</v>
      </c>
      <c r="M215" s="57"/>
      <c r="N215" s="34">
        <v>0</v>
      </c>
      <c r="O215" s="34" t="s">
        <v>37</v>
      </c>
      <c r="P215" s="34" t="s">
        <v>217</v>
      </c>
      <c r="Q215" s="34" t="s">
        <v>32</v>
      </c>
      <c r="R215" s="34"/>
    </row>
    <row r="216" s="1" customFormat="1" ht="22" hidden="1" customHeight="1" spans="1:18">
      <c r="A216" s="53" t="s">
        <v>400</v>
      </c>
      <c r="B216" s="28">
        <v>1</v>
      </c>
      <c r="C216" s="28" t="s">
        <v>26</v>
      </c>
      <c r="D216" s="28" t="s">
        <v>249</v>
      </c>
      <c r="E216" s="28">
        <v>800</v>
      </c>
      <c r="F216" s="27" t="s">
        <v>401</v>
      </c>
      <c r="G216" s="28" t="s">
        <v>36</v>
      </c>
      <c r="H216" s="28">
        <v>2024</v>
      </c>
      <c r="I216" s="28">
        <v>240</v>
      </c>
      <c r="J216" s="28">
        <v>0</v>
      </c>
      <c r="K216" s="28"/>
      <c r="L216" s="28">
        <v>160</v>
      </c>
      <c r="M216" s="28"/>
      <c r="N216" s="28">
        <v>80</v>
      </c>
      <c r="O216" s="28" t="s">
        <v>37</v>
      </c>
      <c r="P216" s="28" t="s">
        <v>217</v>
      </c>
      <c r="Q216" s="28" t="s">
        <v>32</v>
      </c>
      <c r="R216" s="30"/>
    </row>
    <row r="217" s="1" customFormat="1" ht="22" hidden="1" customHeight="1" spans="1:18">
      <c r="A217" s="53" t="s">
        <v>402</v>
      </c>
      <c r="B217" s="28">
        <v>1</v>
      </c>
      <c r="C217" s="28" t="s">
        <v>26</v>
      </c>
      <c r="D217" s="28" t="s">
        <v>395</v>
      </c>
      <c r="E217" s="28">
        <v>6</v>
      </c>
      <c r="F217" s="27" t="s">
        <v>403</v>
      </c>
      <c r="G217" s="28" t="s">
        <v>399</v>
      </c>
      <c r="H217" s="28">
        <v>2024</v>
      </c>
      <c r="I217" s="28">
        <v>78</v>
      </c>
      <c r="J217" s="28">
        <v>0</v>
      </c>
      <c r="K217" s="28"/>
      <c r="L217" s="28"/>
      <c r="M217" s="28">
        <v>78</v>
      </c>
      <c r="N217" s="28">
        <v>0</v>
      </c>
      <c r="O217" s="28" t="s">
        <v>37</v>
      </c>
      <c r="P217" s="28" t="s">
        <v>81</v>
      </c>
      <c r="Q217" s="28" t="s">
        <v>32</v>
      </c>
      <c r="R217" s="30"/>
    </row>
    <row r="218" s="5" customFormat="1" ht="22" hidden="1" customHeight="1" spans="1:18">
      <c r="A218" s="51" t="s">
        <v>404</v>
      </c>
      <c r="B218" s="34">
        <v>1</v>
      </c>
      <c r="C218" s="34" t="s">
        <v>26</v>
      </c>
      <c r="D218" s="34" t="s">
        <v>249</v>
      </c>
      <c r="E218" s="34">
        <v>800</v>
      </c>
      <c r="F218" s="33" t="s">
        <v>405</v>
      </c>
      <c r="G218" s="28" t="s">
        <v>36</v>
      </c>
      <c r="H218" s="34">
        <v>2025</v>
      </c>
      <c r="I218" s="57">
        <v>240</v>
      </c>
      <c r="J218" s="57"/>
      <c r="K218" s="57"/>
      <c r="L218" s="57">
        <v>160</v>
      </c>
      <c r="M218" s="57"/>
      <c r="N218" s="34">
        <v>80</v>
      </c>
      <c r="O218" s="34" t="s">
        <v>37</v>
      </c>
      <c r="P218" s="34" t="s">
        <v>81</v>
      </c>
      <c r="Q218" s="34" t="s">
        <v>32</v>
      </c>
      <c r="R218" s="34"/>
    </row>
    <row r="219" s="5" customFormat="1" ht="22" hidden="1" customHeight="1" spans="1:18">
      <c r="A219" s="51" t="s">
        <v>406</v>
      </c>
      <c r="B219" s="34">
        <v>1</v>
      </c>
      <c r="C219" s="34" t="s">
        <v>26</v>
      </c>
      <c r="D219" s="34" t="s">
        <v>395</v>
      </c>
      <c r="E219" s="34">
        <v>6</v>
      </c>
      <c r="F219" s="33" t="s">
        <v>407</v>
      </c>
      <c r="G219" s="28" t="s">
        <v>408</v>
      </c>
      <c r="H219" s="34">
        <v>2025</v>
      </c>
      <c r="I219" s="57">
        <v>78</v>
      </c>
      <c r="J219" s="57"/>
      <c r="K219" s="57"/>
      <c r="L219" s="57">
        <v>78</v>
      </c>
      <c r="M219" s="57"/>
      <c r="N219" s="34"/>
      <c r="O219" s="34" t="s">
        <v>37</v>
      </c>
      <c r="P219" s="34" t="s">
        <v>81</v>
      </c>
      <c r="Q219" s="34" t="s">
        <v>32</v>
      </c>
      <c r="R219" s="34"/>
    </row>
    <row r="220" s="1" customFormat="1" ht="22" customHeight="1" spans="1:18">
      <c r="A220" s="27" t="s">
        <v>409</v>
      </c>
      <c r="B220" s="28">
        <f>SUM(B221:B222)</f>
        <v>2</v>
      </c>
      <c r="C220" s="28" t="s">
        <v>26</v>
      </c>
      <c r="D220" s="28" t="s">
        <v>410</v>
      </c>
      <c r="E220" s="28">
        <f>SUM(E221:E222)</f>
        <v>16</v>
      </c>
      <c r="F220" s="27" t="s">
        <v>411</v>
      </c>
      <c r="G220" s="28" t="s">
        <v>36</v>
      </c>
      <c r="H220" s="28"/>
      <c r="I220" s="28">
        <f>SUM(I221:I223)</f>
        <v>900</v>
      </c>
      <c r="J220" s="28" t="s">
        <v>22</v>
      </c>
      <c r="K220" s="28">
        <f>SUM(K221:K222)</f>
        <v>0</v>
      </c>
      <c r="L220" s="28">
        <f>SUM(L221:L222)</f>
        <v>700</v>
      </c>
      <c r="M220" s="28">
        <f>SUM(M221:M222)</f>
        <v>200</v>
      </c>
      <c r="N220" s="28">
        <f>SUM(N221:N222)</f>
        <v>0</v>
      </c>
      <c r="O220" s="28" t="s">
        <v>412</v>
      </c>
      <c r="P220" s="27" t="s">
        <v>81</v>
      </c>
      <c r="Q220" s="27" t="s">
        <v>32</v>
      </c>
      <c r="R220" s="30"/>
    </row>
    <row r="221" s="5" customFormat="1" ht="22" hidden="1" customHeight="1" spans="1:18">
      <c r="A221" s="51" t="s">
        <v>413</v>
      </c>
      <c r="B221" s="34">
        <v>1</v>
      </c>
      <c r="C221" s="34" t="s">
        <v>26</v>
      </c>
      <c r="D221" s="34" t="s">
        <v>410</v>
      </c>
      <c r="E221" s="34">
        <v>6</v>
      </c>
      <c r="F221" s="33" t="s">
        <v>414</v>
      </c>
      <c r="G221" s="28" t="s">
        <v>332</v>
      </c>
      <c r="H221" s="34">
        <v>2024</v>
      </c>
      <c r="I221" s="57">
        <v>500</v>
      </c>
      <c r="J221" s="57"/>
      <c r="K221" s="57"/>
      <c r="L221" s="57">
        <v>500</v>
      </c>
      <c r="M221" s="57"/>
      <c r="N221" s="34">
        <v>0</v>
      </c>
      <c r="O221" s="34" t="s">
        <v>412</v>
      </c>
      <c r="P221" s="34" t="s">
        <v>81</v>
      </c>
      <c r="Q221" s="34" t="s">
        <v>32</v>
      </c>
      <c r="R221" s="34"/>
    </row>
    <row r="222" s="5" customFormat="1" ht="22" hidden="1" customHeight="1" spans="1:18">
      <c r="A222" s="51" t="s">
        <v>415</v>
      </c>
      <c r="B222" s="34">
        <v>1</v>
      </c>
      <c r="C222" s="34" t="s">
        <v>26</v>
      </c>
      <c r="D222" s="34" t="s">
        <v>410</v>
      </c>
      <c r="E222" s="34">
        <v>10</v>
      </c>
      <c r="F222" s="33" t="s">
        <v>416</v>
      </c>
      <c r="G222" s="28" t="s">
        <v>36</v>
      </c>
      <c r="H222" s="34">
        <v>2025</v>
      </c>
      <c r="I222" s="57">
        <v>400</v>
      </c>
      <c r="J222" s="57">
        <v>0</v>
      </c>
      <c r="K222" s="57"/>
      <c r="L222" s="57">
        <v>200</v>
      </c>
      <c r="M222" s="57">
        <v>200</v>
      </c>
      <c r="N222" s="34">
        <v>0</v>
      </c>
      <c r="O222" s="34" t="s">
        <v>37</v>
      </c>
      <c r="P222" s="34" t="s">
        <v>81</v>
      </c>
      <c r="Q222" s="34" t="s">
        <v>134</v>
      </c>
      <c r="R222" s="34"/>
    </row>
    <row r="223" s="1" customFormat="1" ht="22" customHeight="1" spans="1:18">
      <c r="A223" s="27" t="s">
        <v>417</v>
      </c>
      <c r="B223" s="28"/>
      <c r="C223" s="28"/>
      <c r="D223" s="28" t="s">
        <v>66</v>
      </c>
      <c r="E223" s="28"/>
      <c r="F223" s="27" t="s">
        <v>418</v>
      </c>
      <c r="G223" s="28"/>
      <c r="H223" s="28"/>
      <c r="I223" s="28">
        <v>0</v>
      </c>
      <c r="J223" s="28" t="s">
        <v>22</v>
      </c>
      <c r="K223" s="28"/>
      <c r="L223" s="28"/>
      <c r="M223" s="28"/>
      <c r="N223" s="28"/>
      <c r="O223" s="28" t="s">
        <v>37</v>
      </c>
      <c r="P223" s="28"/>
      <c r="Q223" s="28"/>
      <c r="R223" s="30"/>
    </row>
    <row r="224" s="1" customFormat="1" ht="22" customHeight="1" spans="1:18">
      <c r="A224" s="27" t="s">
        <v>419</v>
      </c>
      <c r="B224" s="28">
        <f>SUM(B225:B232)</f>
        <v>8</v>
      </c>
      <c r="C224" s="28"/>
      <c r="D224" s="28" t="s">
        <v>410</v>
      </c>
      <c r="E224" s="28"/>
      <c r="F224" s="27" t="s">
        <v>420</v>
      </c>
      <c r="G224" s="28"/>
      <c r="H224" s="28"/>
      <c r="I224" s="28">
        <f t="shared" ref="I224:N224" si="19">SUM(I225:I232)</f>
        <v>1729</v>
      </c>
      <c r="J224" s="28">
        <f t="shared" si="19"/>
        <v>1000</v>
      </c>
      <c r="K224" s="28">
        <f t="shared" si="19"/>
        <v>40</v>
      </c>
      <c r="L224" s="28">
        <f t="shared" si="19"/>
        <v>319</v>
      </c>
      <c r="M224" s="28">
        <f t="shared" si="19"/>
        <v>370</v>
      </c>
      <c r="N224" s="28">
        <f t="shared" si="19"/>
        <v>0</v>
      </c>
      <c r="O224" s="28" t="s">
        <v>214</v>
      </c>
      <c r="P224" s="28"/>
      <c r="Q224" s="28"/>
      <c r="R224" s="30"/>
    </row>
    <row r="225" s="3" customFormat="1" ht="22" hidden="1" customHeight="1" spans="1:18">
      <c r="A225" s="29" t="s">
        <v>421</v>
      </c>
      <c r="B225" s="31">
        <v>1</v>
      </c>
      <c r="C225" s="31" t="s">
        <v>26</v>
      </c>
      <c r="D225" s="31" t="s">
        <v>410</v>
      </c>
      <c r="E225" s="31">
        <v>1</v>
      </c>
      <c r="F225" s="87" t="s">
        <v>422</v>
      </c>
      <c r="G225" s="31" t="s">
        <v>332</v>
      </c>
      <c r="H225" s="55">
        <v>2022</v>
      </c>
      <c r="I225" s="58">
        <v>289</v>
      </c>
      <c r="J225" s="31">
        <v>0</v>
      </c>
      <c r="K225" s="59"/>
      <c r="L225" s="59">
        <v>119</v>
      </c>
      <c r="M225" s="59">
        <v>170</v>
      </c>
      <c r="N225" s="31">
        <v>0</v>
      </c>
      <c r="O225" s="31" t="s">
        <v>37</v>
      </c>
      <c r="P225" s="31" t="s">
        <v>31</v>
      </c>
      <c r="Q225" s="31" t="s">
        <v>32</v>
      </c>
      <c r="R225" s="29"/>
    </row>
    <row r="226" s="3" customFormat="1" ht="22" hidden="1" customHeight="1" spans="1:18">
      <c r="A226" s="29" t="s">
        <v>423</v>
      </c>
      <c r="B226" s="31">
        <v>1</v>
      </c>
      <c r="C226" s="31" t="s">
        <v>26</v>
      </c>
      <c r="D226" s="31" t="s">
        <v>410</v>
      </c>
      <c r="E226" s="31">
        <v>1</v>
      </c>
      <c r="F226" s="29" t="s">
        <v>424</v>
      </c>
      <c r="G226" s="31" t="s">
        <v>332</v>
      </c>
      <c r="H226" s="55">
        <v>2022</v>
      </c>
      <c r="I226" s="58">
        <v>40</v>
      </c>
      <c r="J226" s="31">
        <v>0</v>
      </c>
      <c r="K226" s="59">
        <v>40</v>
      </c>
      <c r="L226" s="59"/>
      <c r="M226" s="59"/>
      <c r="N226" s="31">
        <v>0</v>
      </c>
      <c r="O226" s="31" t="s">
        <v>37</v>
      </c>
      <c r="P226" s="31" t="s">
        <v>81</v>
      </c>
      <c r="Q226" s="31" t="s">
        <v>32</v>
      </c>
      <c r="R226" s="60"/>
    </row>
    <row r="227" s="5" customFormat="1" ht="22" customHeight="1" spans="1:18">
      <c r="A227" s="33" t="s">
        <v>425</v>
      </c>
      <c r="B227" s="34">
        <v>1</v>
      </c>
      <c r="C227" s="34" t="s">
        <v>26</v>
      </c>
      <c r="D227" s="34" t="s">
        <v>410</v>
      </c>
      <c r="E227" s="34">
        <v>1</v>
      </c>
      <c r="F227" s="33" t="s">
        <v>426</v>
      </c>
      <c r="G227" s="31" t="s">
        <v>332</v>
      </c>
      <c r="H227" s="34">
        <v>2023</v>
      </c>
      <c r="I227" s="34">
        <v>200</v>
      </c>
      <c r="J227" s="34">
        <v>200</v>
      </c>
      <c r="K227" s="34"/>
      <c r="L227" s="34"/>
      <c r="M227" s="34"/>
      <c r="N227" s="34">
        <v>0</v>
      </c>
      <c r="O227" s="34" t="s">
        <v>427</v>
      </c>
      <c r="P227" s="34" t="s">
        <v>81</v>
      </c>
      <c r="Q227" s="34" t="s">
        <v>32</v>
      </c>
      <c r="R227" s="34"/>
    </row>
    <row r="228" s="3" customFormat="1" ht="22" customHeight="1" spans="1:18">
      <c r="A228" s="29" t="s">
        <v>423</v>
      </c>
      <c r="B228" s="31">
        <v>1</v>
      </c>
      <c r="C228" s="31" t="s">
        <v>26</v>
      </c>
      <c r="D228" s="31" t="s">
        <v>410</v>
      </c>
      <c r="E228" s="31">
        <v>1</v>
      </c>
      <c r="F228" s="29" t="s">
        <v>428</v>
      </c>
      <c r="G228" s="31" t="s">
        <v>332</v>
      </c>
      <c r="H228" s="55">
        <v>2023</v>
      </c>
      <c r="I228" s="58">
        <v>200</v>
      </c>
      <c r="J228" s="31">
        <v>200</v>
      </c>
      <c r="K228" s="59"/>
      <c r="L228" s="59"/>
      <c r="M228" s="59"/>
      <c r="N228" s="31">
        <v>0</v>
      </c>
      <c r="O228" s="31" t="s">
        <v>37</v>
      </c>
      <c r="P228" s="31" t="s">
        <v>81</v>
      </c>
      <c r="Q228" s="31" t="s">
        <v>32</v>
      </c>
      <c r="R228" s="60"/>
    </row>
    <row r="229" s="1" customFormat="1" ht="22" hidden="1" customHeight="1" spans="1:18">
      <c r="A229" s="27" t="s">
        <v>429</v>
      </c>
      <c r="B229" s="28">
        <v>1</v>
      </c>
      <c r="C229" s="28" t="s">
        <v>26</v>
      </c>
      <c r="D229" s="28" t="s">
        <v>410</v>
      </c>
      <c r="E229" s="28">
        <v>1</v>
      </c>
      <c r="F229" s="27" t="s">
        <v>430</v>
      </c>
      <c r="G229" s="31" t="s">
        <v>332</v>
      </c>
      <c r="H229" s="28">
        <v>2024</v>
      </c>
      <c r="I229" s="28">
        <v>300</v>
      </c>
      <c r="J229" s="28">
        <v>300</v>
      </c>
      <c r="K229" s="28"/>
      <c r="L229" s="28"/>
      <c r="M229" s="28"/>
      <c r="N229" s="28">
        <v>0</v>
      </c>
      <c r="O229" s="28" t="s">
        <v>214</v>
      </c>
      <c r="P229" s="28" t="s">
        <v>81</v>
      </c>
      <c r="Q229" s="28" t="s">
        <v>32</v>
      </c>
      <c r="R229" s="30"/>
    </row>
    <row r="230" s="3" customFormat="1" ht="22" hidden="1" customHeight="1" spans="1:18">
      <c r="A230" s="29" t="s">
        <v>423</v>
      </c>
      <c r="B230" s="31">
        <v>1</v>
      </c>
      <c r="C230" s="31" t="s">
        <v>26</v>
      </c>
      <c r="D230" s="31" t="s">
        <v>410</v>
      </c>
      <c r="E230" s="31">
        <v>1</v>
      </c>
      <c r="F230" s="29" t="s">
        <v>428</v>
      </c>
      <c r="G230" s="31" t="s">
        <v>431</v>
      </c>
      <c r="H230" s="55">
        <v>2024</v>
      </c>
      <c r="I230" s="58">
        <v>200</v>
      </c>
      <c r="J230" s="31">
        <v>0</v>
      </c>
      <c r="K230" s="59"/>
      <c r="L230" s="59"/>
      <c r="M230" s="59">
        <v>200</v>
      </c>
      <c r="N230" s="31">
        <v>0</v>
      </c>
      <c r="O230" s="31" t="s">
        <v>37</v>
      </c>
      <c r="P230" s="31" t="s">
        <v>81</v>
      </c>
      <c r="Q230" s="31" t="s">
        <v>32</v>
      </c>
      <c r="R230" s="60"/>
    </row>
    <row r="231" s="3" customFormat="1" ht="22" hidden="1" customHeight="1" spans="1:18">
      <c r="A231" s="29" t="s">
        <v>432</v>
      </c>
      <c r="B231" s="31">
        <v>1</v>
      </c>
      <c r="C231" s="31" t="s">
        <v>26</v>
      </c>
      <c r="D231" s="31" t="s">
        <v>121</v>
      </c>
      <c r="E231" s="31">
        <v>1</v>
      </c>
      <c r="F231" s="29" t="s">
        <v>433</v>
      </c>
      <c r="G231" s="31" t="s">
        <v>431</v>
      </c>
      <c r="H231" s="55">
        <v>2025</v>
      </c>
      <c r="I231" s="58">
        <v>300</v>
      </c>
      <c r="J231" s="31">
        <v>300</v>
      </c>
      <c r="K231" s="59"/>
      <c r="L231" s="59"/>
      <c r="M231" s="59"/>
      <c r="N231" s="31">
        <v>0</v>
      </c>
      <c r="O231" s="31" t="s">
        <v>214</v>
      </c>
      <c r="P231" s="31" t="s">
        <v>81</v>
      </c>
      <c r="Q231" s="31" t="s">
        <v>32</v>
      </c>
      <c r="R231" s="60"/>
    </row>
    <row r="232" s="3" customFormat="1" ht="22" hidden="1" customHeight="1" spans="1:18">
      <c r="A232" s="29" t="s">
        <v>423</v>
      </c>
      <c r="B232" s="31">
        <v>1</v>
      </c>
      <c r="C232" s="31" t="s">
        <v>26</v>
      </c>
      <c r="D232" s="31" t="s">
        <v>410</v>
      </c>
      <c r="E232" s="31">
        <v>1</v>
      </c>
      <c r="F232" s="29" t="s">
        <v>428</v>
      </c>
      <c r="G232" s="31" t="s">
        <v>431</v>
      </c>
      <c r="H232" s="55">
        <v>2025</v>
      </c>
      <c r="I232" s="58">
        <v>200</v>
      </c>
      <c r="J232" s="31"/>
      <c r="K232" s="59"/>
      <c r="L232" s="59">
        <v>200</v>
      </c>
      <c r="M232" s="59"/>
      <c r="N232" s="31">
        <v>0</v>
      </c>
      <c r="O232" s="31" t="s">
        <v>37</v>
      </c>
      <c r="P232" s="31" t="s">
        <v>81</v>
      </c>
      <c r="Q232" s="31" t="s">
        <v>32</v>
      </c>
      <c r="R232" s="60"/>
    </row>
    <row r="233" s="2" customFormat="1" ht="22" hidden="1" customHeight="1" spans="1:18">
      <c r="A233" s="26" t="s">
        <v>434</v>
      </c>
      <c r="B233" s="25"/>
      <c r="C233" s="25" t="s">
        <v>22</v>
      </c>
      <c r="D233" s="25" t="s">
        <v>22</v>
      </c>
      <c r="E233" s="25" t="s">
        <v>22</v>
      </c>
      <c r="F233" s="25" t="s">
        <v>22</v>
      </c>
      <c r="G233" s="25" t="s">
        <v>22</v>
      </c>
      <c r="H233" s="25" t="s">
        <v>22</v>
      </c>
      <c r="I233" s="25">
        <f t="shared" ref="I233:N233" si="20">SUM(I252,I249,I244,I243,I239,I234)</f>
        <v>8585</v>
      </c>
      <c r="J233" s="25">
        <f t="shared" si="20"/>
        <v>0</v>
      </c>
      <c r="K233" s="25">
        <f t="shared" si="20"/>
        <v>0</v>
      </c>
      <c r="L233" s="25">
        <f t="shared" si="20"/>
        <v>8055</v>
      </c>
      <c r="M233" s="25">
        <f t="shared" si="20"/>
        <v>530</v>
      </c>
      <c r="N233" s="25">
        <f t="shared" si="20"/>
        <v>0</v>
      </c>
      <c r="O233" s="25" t="s">
        <v>22</v>
      </c>
      <c r="P233" s="28"/>
      <c r="Q233" s="28"/>
      <c r="R233" s="30"/>
    </row>
    <row r="234" s="1" customFormat="1" ht="22" customHeight="1" spans="1:18">
      <c r="A234" s="50" t="s">
        <v>435</v>
      </c>
      <c r="B234" s="28">
        <f>SUM(B235:B238)</f>
        <v>4</v>
      </c>
      <c r="C234" s="28"/>
      <c r="D234" s="28" t="s">
        <v>66</v>
      </c>
      <c r="E234" s="28"/>
      <c r="F234" s="27"/>
      <c r="G234" s="28"/>
      <c r="H234" s="28"/>
      <c r="I234" s="28">
        <f>SUM(I235:I238)</f>
        <v>2005</v>
      </c>
      <c r="J234" s="28">
        <v>0</v>
      </c>
      <c r="K234" s="28">
        <f>SUM(K235:K238)</f>
        <v>0</v>
      </c>
      <c r="L234" s="28">
        <f>SUM(L235:L238)</f>
        <v>2005</v>
      </c>
      <c r="M234" s="28">
        <f>SUM(M235:M238)</f>
        <v>0</v>
      </c>
      <c r="N234" s="28">
        <f>SUM(N235:N238)</f>
        <v>0</v>
      </c>
      <c r="O234" s="28" t="s">
        <v>179</v>
      </c>
      <c r="P234" s="28"/>
      <c r="Q234" s="28"/>
      <c r="R234" s="30"/>
    </row>
    <row r="235" s="3" customFormat="1" ht="22" hidden="1" customHeight="1" spans="1:18">
      <c r="A235" s="52" t="s">
        <v>436</v>
      </c>
      <c r="B235" s="31">
        <v>1</v>
      </c>
      <c r="C235" s="31" t="s">
        <v>139</v>
      </c>
      <c r="D235" s="31" t="s">
        <v>395</v>
      </c>
      <c r="E235" s="31">
        <v>1</v>
      </c>
      <c r="F235" s="29" t="s">
        <v>437</v>
      </c>
      <c r="G235" s="28" t="s">
        <v>438</v>
      </c>
      <c r="H235" s="31">
        <v>2022</v>
      </c>
      <c r="I235" s="31">
        <v>305</v>
      </c>
      <c r="J235" s="31">
        <v>0</v>
      </c>
      <c r="K235" s="31"/>
      <c r="L235" s="31">
        <v>305</v>
      </c>
      <c r="M235" s="31"/>
      <c r="N235" s="31">
        <v>0</v>
      </c>
      <c r="O235" s="31" t="s">
        <v>179</v>
      </c>
      <c r="P235" s="31" t="s">
        <v>81</v>
      </c>
      <c r="Q235" s="31" t="s">
        <v>32</v>
      </c>
      <c r="R235" s="29"/>
    </row>
    <row r="236" s="5" customFormat="1" ht="22" customHeight="1" spans="1:18">
      <c r="A236" s="51" t="s">
        <v>436</v>
      </c>
      <c r="B236" s="34">
        <v>1</v>
      </c>
      <c r="C236" s="34" t="s">
        <v>139</v>
      </c>
      <c r="D236" s="34" t="s">
        <v>395</v>
      </c>
      <c r="E236" s="34">
        <v>1</v>
      </c>
      <c r="F236" s="33" t="s">
        <v>439</v>
      </c>
      <c r="G236" s="34" t="s">
        <v>332</v>
      </c>
      <c r="H236" s="34">
        <v>2023</v>
      </c>
      <c r="I236" s="34">
        <v>300</v>
      </c>
      <c r="J236" s="34">
        <v>0</v>
      </c>
      <c r="K236" s="34"/>
      <c r="L236" s="34">
        <v>300</v>
      </c>
      <c r="M236" s="34"/>
      <c r="N236" s="34">
        <v>0</v>
      </c>
      <c r="O236" s="34" t="s">
        <v>179</v>
      </c>
      <c r="P236" s="34" t="s">
        <v>81</v>
      </c>
      <c r="Q236" s="34" t="s">
        <v>32</v>
      </c>
      <c r="R236" s="34"/>
    </row>
    <row r="237" s="1" customFormat="1" ht="22" hidden="1" customHeight="1" spans="1:18">
      <c r="A237" s="50" t="s">
        <v>440</v>
      </c>
      <c r="B237" s="28">
        <v>1</v>
      </c>
      <c r="C237" s="28" t="s">
        <v>26</v>
      </c>
      <c r="D237" s="28" t="s">
        <v>66</v>
      </c>
      <c r="E237" s="28">
        <v>1</v>
      </c>
      <c r="F237" s="27" t="s">
        <v>441</v>
      </c>
      <c r="G237" s="34" t="s">
        <v>332</v>
      </c>
      <c r="H237" s="28">
        <v>2024</v>
      </c>
      <c r="I237" s="28">
        <v>1000</v>
      </c>
      <c r="J237" s="28">
        <v>0</v>
      </c>
      <c r="K237" s="28"/>
      <c r="L237" s="28">
        <v>1000</v>
      </c>
      <c r="M237" s="28"/>
      <c r="N237" s="28">
        <v>0</v>
      </c>
      <c r="O237" s="28" t="s">
        <v>179</v>
      </c>
      <c r="P237" s="28" t="s">
        <v>81</v>
      </c>
      <c r="Q237" s="28" t="s">
        <v>32</v>
      </c>
      <c r="R237" s="30"/>
    </row>
    <row r="238" s="3" customFormat="1" ht="22" hidden="1" customHeight="1" spans="1:18">
      <c r="A238" s="52" t="s">
        <v>442</v>
      </c>
      <c r="B238" s="31">
        <v>1</v>
      </c>
      <c r="C238" s="31" t="s">
        <v>148</v>
      </c>
      <c r="D238" s="31" t="s">
        <v>66</v>
      </c>
      <c r="E238" s="31">
        <v>1</v>
      </c>
      <c r="F238" s="29" t="s">
        <v>443</v>
      </c>
      <c r="G238" s="28" t="s">
        <v>431</v>
      </c>
      <c r="H238" s="31">
        <v>2025</v>
      </c>
      <c r="I238" s="31">
        <v>400</v>
      </c>
      <c r="J238" s="31">
        <v>0</v>
      </c>
      <c r="K238" s="31"/>
      <c r="L238" s="31">
        <v>400</v>
      </c>
      <c r="M238" s="31"/>
      <c r="N238" s="31">
        <v>0</v>
      </c>
      <c r="O238" s="31" t="s">
        <v>179</v>
      </c>
      <c r="P238" s="31" t="s">
        <v>81</v>
      </c>
      <c r="Q238" s="31" t="s">
        <v>32</v>
      </c>
      <c r="R238" s="29"/>
    </row>
    <row r="239" s="1" customFormat="1" ht="22" customHeight="1" spans="1:18">
      <c r="A239" s="50" t="s">
        <v>444</v>
      </c>
      <c r="B239" s="28">
        <f>SUM(B240:B242)</f>
        <v>3</v>
      </c>
      <c r="C239" s="28"/>
      <c r="D239" s="28" t="s">
        <v>66</v>
      </c>
      <c r="E239" s="28"/>
      <c r="F239" s="27"/>
      <c r="G239" s="28"/>
      <c r="H239" s="28"/>
      <c r="I239" s="28">
        <f>SUM(I240:I242)</f>
        <v>3952</v>
      </c>
      <c r="J239" s="28">
        <v>0</v>
      </c>
      <c r="K239" s="28">
        <f>SUM(K240:K242)</f>
        <v>0</v>
      </c>
      <c r="L239" s="28">
        <f>SUM(L240:L242)</f>
        <v>3952</v>
      </c>
      <c r="M239" s="28"/>
      <c r="N239" s="28">
        <f>SUM(N240:N242)</f>
        <v>0</v>
      </c>
      <c r="O239" s="28" t="s">
        <v>179</v>
      </c>
      <c r="P239" s="28"/>
      <c r="Q239" s="28"/>
      <c r="R239" s="30"/>
    </row>
    <row r="240" s="5" customFormat="1" ht="22" customHeight="1" spans="1:18">
      <c r="A240" s="51" t="s">
        <v>445</v>
      </c>
      <c r="B240" s="34">
        <v>1</v>
      </c>
      <c r="C240" s="34" t="s">
        <v>26</v>
      </c>
      <c r="D240" s="34" t="s">
        <v>395</v>
      </c>
      <c r="E240" s="34">
        <v>1</v>
      </c>
      <c r="F240" s="33" t="s">
        <v>446</v>
      </c>
      <c r="G240" s="34" t="s">
        <v>447</v>
      </c>
      <c r="H240" s="34">
        <v>2023</v>
      </c>
      <c r="I240" s="34">
        <v>976</v>
      </c>
      <c r="J240" s="34">
        <v>0</v>
      </c>
      <c r="K240" s="34"/>
      <c r="L240" s="34">
        <v>976</v>
      </c>
      <c r="M240" s="34"/>
      <c r="N240" s="34">
        <v>0</v>
      </c>
      <c r="O240" s="34" t="s">
        <v>179</v>
      </c>
      <c r="P240" s="34" t="s">
        <v>81</v>
      </c>
      <c r="Q240" s="34" t="s">
        <v>32</v>
      </c>
      <c r="R240" s="34"/>
    </row>
    <row r="241" s="1" customFormat="1" ht="22" hidden="1" customHeight="1" spans="1:18">
      <c r="A241" s="50" t="s">
        <v>448</v>
      </c>
      <c r="B241" s="28">
        <v>1</v>
      </c>
      <c r="C241" s="28" t="s">
        <v>26</v>
      </c>
      <c r="D241" s="28" t="s">
        <v>66</v>
      </c>
      <c r="E241" s="28">
        <v>1</v>
      </c>
      <c r="F241" s="27" t="s">
        <v>449</v>
      </c>
      <c r="G241" s="28" t="s">
        <v>332</v>
      </c>
      <c r="H241" s="28">
        <v>2024</v>
      </c>
      <c r="I241" s="28">
        <v>976</v>
      </c>
      <c r="J241" s="28">
        <v>0</v>
      </c>
      <c r="K241" s="28"/>
      <c r="L241" s="28">
        <v>976</v>
      </c>
      <c r="M241" s="28"/>
      <c r="N241" s="28">
        <v>0</v>
      </c>
      <c r="O241" s="28" t="s">
        <v>179</v>
      </c>
      <c r="P241" s="28" t="s">
        <v>81</v>
      </c>
      <c r="Q241" s="28" t="s">
        <v>32</v>
      </c>
      <c r="R241" s="30"/>
    </row>
    <row r="242" s="1" customFormat="1" ht="22" hidden="1" customHeight="1" spans="1:18">
      <c r="A242" s="50" t="s">
        <v>450</v>
      </c>
      <c r="B242" s="28">
        <v>1</v>
      </c>
      <c r="C242" s="28" t="s">
        <v>148</v>
      </c>
      <c r="D242" s="28" t="s">
        <v>66</v>
      </c>
      <c r="E242" s="28">
        <v>2</v>
      </c>
      <c r="F242" s="27" t="s">
        <v>451</v>
      </c>
      <c r="G242" s="28" t="s">
        <v>452</v>
      </c>
      <c r="H242" s="28">
        <v>2025</v>
      </c>
      <c r="I242" s="28">
        <v>2000</v>
      </c>
      <c r="J242" s="28">
        <v>0</v>
      </c>
      <c r="K242" s="28"/>
      <c r="L242" s="28">
        <v>2000</v>
      </c>
      <c r="M242" s="28"/>
      <c r="N242" s="28">
        <v>0</v>
      </c>
      <c r="O242" s="28" t="s">
        <v>179</v>
      </c>
      <c r="P242" s="28" t="s">
        <v>81</v>
      </c>
      <c r="Q242" s="28" t="s">
        <v>32</v>
      </c>
      <c r="R242" s="30"/>
    </row>
    <row r="243" s="1" customFormat="1" ht="22" customHeight="1" spans="1:18">
      <c r="A243" s="50" t="s">
        <v>453</v>
      </c>
      <c r="B243" s="28"/>
      <c r="C243" s="28" t="s">
        <v>139</v>
      </c>
      <c r="D243" s="28" t="s">
        <v>66</v>
      </c>
      <c r="E243" s="28"/>
      <c r="F243" s="27"/>
      <c r="G243" s="28"/>
      <c r="H243" s="28"/>
      <c r="I243" s="28"/>
      <c r="J243" s="28">
        <v>0</v>
      </c>
      <c r="K243" s="28"/>
      <c r="L243" s="28"/>
      <c r="M243" s="28"/>
      <c r="N243" s="28"/>
      <c r="O243" s="28" t="s">
        <v>182</v>
      </c>
      <c r="P243" s="28"/>
      <c r="Q243" s="28"/>
      <c r="R243" s="30"/>
    </row>
    <row r="244" s="1" customFormat="1" ht="22" customHeight="1" spans="1:18">
      <c r="A244" s="50" t="s">
        <v>454</v>
      </c>
      <c r="B244" s="28">
        <f>SUM(B245:B248)</f>
        <v>4</v>
      </c>
      <c r="C244" s="28" t="s">
        <v>26</v>
      </c>
      <c r="D244" s="28" t="s">
        <v>66</v>
      </c>
      <c r="E244" s="28">
        <f>SUM(E245:E248)</f>
        <v>5</v>
      </c>
      <c r="F244" s="27" t="s">
        <v>455</v>
      </c>
      <c r="G244" s="28"/>
      <c r="H244" s="28"/>
      <c r="I244" s="28">
        <f>SUM(I245:I248)</f>
        <v>430</v>
      </c>
      <c r="J244" s="28">
        <v>0</v>
      </c>
      <c r="K244" s="28">
        <f>SUM(K245:K248)</f>
        <v>0</v>
      </c>
      <c r="L244" s="28">
        <f>SUM(L245:L248)</f>
        <v>430</v>
      </c>
      <c r="M244" s="28">
        <f>SUM(M245:M248)</f>
        <v>0</v>
      </c>
      <c r="N244" s="28">
        <f>SUM(N245:N248)</f>
        <v>0</v>
      </c>
      <c r="O244" s="28" t="s">
        <v>456</v>
      </c>
      <c r="P244" s="28"/>
      <c r="Q244" s="28" t="s">
        <v>32</v>
      </c>
      <c r="R244" s="30"/>
    </row>
    <row r="245" s="3" customFormat="1" ht="22" hidden="1" customHeight="1" spans="1:18">
      <c r="A245" s="52" t="s">
        <v>457</v>
      </c>
      <c r="B245" s="31">
        <v>1</v>
      </c>
      <c r="C245" s="31" t="s">
        <v>148</v>
      </c>
      <c r="D245" s="31" t="s">
        <v>66</v>
      </c>
      <c r="E245" s="31">
        <v>1</v>
      </c>
      <c r="F245" s="29" t="s">
        <v>458</v>
      </c>
      <c r="G245" s="31" t="s">
        <v>145</v>
      </c>
      <c r="H245" s="31">
        <v>2022</v>
      </c>
      <c r="I245" s="31">
        <v>70</v>
      </c>
      <c r="J245" s="28">
        <v>0</v>
      </c>
      <c r="K245" s="31"/>
      <c r="L245" s="31">
        <v>70</v>
      </c>
      <c r="M245" s="31"/>
      <c r="N245" s="31">
        <v>0</v>
      </c>
      <c r="O245" s="28" t="s">
        <v>456</v>
      </c>
      <c r="P245" s="31" t="s">
        <v>81</v>
      </c>
      <c r="Q245" s="31" t="s">
        <v>32</v>
      </c>
      <c r="R245" s="29"/>
    </row>
    <row r="246" s="3" customFormat="1" ht="22" hidden="1" customHeight="1" spans="1:18">
      <c r="A246" s="52" t="s">
        <v>459</v>
      </c>
      <c r="B246" s="31">
        <v>1</v>
      </c>
      <c r="C246" s="31" t="s">
        <v>26</v>
      </c>
      <c r="D246" s="31" t="s">
        <v>66</v>
      </c>
      <c r="E246" s="31">
        <v>1</v>
      </c>
      <c r="F246" s="29" t="s">
        <v>460</v>
      </c>
      <c r="G246" s="31" t="s">
        <v>36</v>
      </c>
      <c r="H246" s="31">
        <v>2022</v>
      </c>
      <c r="I246" s="31">
        <v>160</v>
      </c>
      <c r="J246" s="28">
        <v>0</v>
      </c>
      <c r="K246" s="31"/>
      <c r="L246" s="31">
        <v>160</v>
      </c>
      <c r="M246" s="31"/>
      <c r="N246" s="31">
        <v>0</v>
      </c>
      <c r="O246" s="28" t="s">
        <v>456</v>
      </c>
      <c r="P246" s="31" t="s">
        <v>81</v>
      </c>
      <c r="Q246" s="31" t="s">
        <v>32</v>
      </c>
      <c r="R246" s="29"/>
    </row>
    <row r="247" s="80" customFormat="1" ht="22" customHeight="1" spans="1:18">
      <c r="A247" s="51" t="s">
        <v>461</v>
      </c>
      <c r="B247" s="34">
        <v>1</v>
      </c>
      <c r="C247" s="34" t="s">
        <v>26</v>
      </c>
      <c r="D247" s="34" t="s">
        <v>66</v>
      </c>
      <c r="E247" s="34">
        <v>1</v>
      </c>
      <c r="F247" s="33" t="s">
        <v>462</v>
      </c>
      <c r="G247" s="34" t="s">
        <v>463</v>
      </c>
      <c r="H247" s="34">
        <v>2023</v>
      </c>
      <c r="I247" s="34">
        <v>100</v>
      </c>
      <c r="J247" s="34">
        <v>0</v>
      </c>
      <c r="K247" s="34"/>
      <c r="L247" s="34">
        <v>100</v>
      </c>
      <c r="M247" s="34"/>
      <c r="N247" s="34">
        <v>0</v>
      </c>
      <c r="O247" s="34" t="s">
        <v>456</v>
      </c>
      <c r="P247" s="34" t="s">
        <v>301</v>
      </c>
      <c r="Q247" s="34" t="s">
        <v>32</v>
      </c>
      <c r="R247" s="34"/>
    </row>
    <row r="248" s="13" customFormat="1" ht="22" hidden="1" customHeight="1" spans="1:18">
      <c r="A248" s="50" t="s">
        <v>464</v>
      </c>
      <c r="B248" s="28">
        <v>1</v>
      </c>
      <c r="C248" s="28" t="s">
        <v>26</v>
      </c>
      <c r="D248" s="28" t="s">
        <v>66</v>
      </c>
      <c r="E248" s="28">
        <v>2</v>
      </c>
      <c r="F248" s="27" t="s">
        <v>465</v>
      </c>
      <c r="G248" s="28" t="s">
        <v>466</v>
      </c>
      <c r="H248" s="28">
        <v>2024</v>
      </c>
      <c r="I248" s="28">
        <v>100</v>
      </c>
      <c r="J248" s="28">
        <v>0</v>
      </c>
      <c r="K248" s="28"/>
      <c r="L248" s="28">
        <v>100</v>
      </c>
      <c r="M248" s="28"/>
      <c r="N248" s="28">
        <v>0</v>
      </c>
      <c r="O248" s="28" t="s">
        <v>456</v>
      </c>
      <c r="P248" s="28" t="s">
        <v>81</v>
      </c>
      <c r="Q248" s="28"/>
      <c r="R248" s="30"/>
    </row>
    <row r="249" s="10" customFormat="1" ht="22" customHeight="1" spans="1:18">
      <c r="A249" s="50" t="s">
        <v>467</v>
      </c>
      <c r="B249" s="28">
        <f>SUM(B250:B251)</f>
        <v>2</v>
      </c>
      <c r="C249" s="28"/>
      <c r="D249" s="28" t="s">
        <v>66</v>
      </c>
      <c r="E249" s="28">
        <v>18</v>
      </c>
      <c r="F249" s="27"/>
      <c r="G249" s="28"/>
      <c r="H249" s="28"/>
      <c r="I249" s="28">
        <f>SUM(I250:I251)</f>
        <v>600</v>
      </c>
      <c r="J249" s="28">
        <v>0</v>
      </c>
      <c r="K249" s="28">
        <f>SUM(K250:K251)</f>
        <v>0</v>
      </c>
      <c r="L249" s="28">
        <f>SUM(L250:L251)</f>
        <v>600</v>
      </c>
      <c r="M249" s="28">
        <f>SUM(M250:M251)</f>
        <v>0</v>
      </c>
      <c r="N249" s="28">
        <f>SUM(N250:N251)</f>
        <v>0</v>
      </c>
      <c r="O249" s="28" t="s">
        <v>456</v>
      </c>
      <c r="P249" s="28"/>
      <c r="Q249" s="28"/>
      <c r="R249" s="28"/>
    </row>
    <row r="250" s="15" customFormat="1" ht="22" hidden="1" customHeight="1" spans="1:18">
      <c r="A250" s="52" t="s">
        <v>468</v>
      </c>
      <c r="B250" s="28">
        <v>1</v>
      </c>
      <c r="C250" s="28" t="s">
        <v>148</v>
      </c>
      <c r="D250" s="28" t="s">
        <v>66</v>
      </c>
      <c r="E250" s="28">
        <v>1</v>
      </c>
      <c r="F250" s="30" t="s">
        <v>469</v>
      </c>
      <c r="G250" s="28" t="s">
        <v>470</v>
      </c>
      <c r="H250" s="28">
        <v>2022</v>
      </c>
      <c r="I250" s="28">
        <v>300</v>
      </c>
      <c r="J250" s="28">
        <v>0</v>
      </c>
      <c r="K250" s="28"/>
      <c r="L250" s="28">
        <v>300</v>
      </c>
      <c r="M250" s="28"/>
      <c r="N250" s="28">
        <v>0</v>
      </c>
      <c r="O250" s="28" t="s">
        <v>456</v>
      </c>
      <c r="P250" s="28" t="s">
        <v>81</v>
      </c>
      <c r="Q250" s="28" t="s">
        <v>32</v>
      </c>
      <c r="R250" s="30"/>
    </row>
    <row r="251" s="15" customFormat="1" ht="22" hidden="1" customHeight="1" spans="1:18">
      <c r="A251" s="52" t="s">
        <v>471</v>
      </c>
      <c r="B251" s="28">
        <v>1</v>
      </c>
      <c r="C251" s="28" t="s">
        <v>26</v>
      </c>
      <c r="D251" s="28" t="s">
        <v>66</v>
      </c>
      <c r="E251" s="28">
        <v>1</v>
      </c>
      <c r="F251" s="30" t="s">
        <v>472</v>
      </c>
      <c r="G251" s="28" t="s">
        <v>470</v>
      </c>
      <c r="H251" s="28">
        <v>2022</v>
      </c>
      <c r="I251" s="28">
        <v>300</v>
      </c>
      <c r="J251" s="28">
        <v>0</v>
      </c>
      <c r="K251" s="28"/>
      <c r="L251" s="28">
        <v>300</v>
      </c>
      <c r="M251" s="28"/>
      <c r="N251" s="28">
        <v>0</v>
      </c>
      <c r="O251" s="28" t="s">
        <v>456</v>
      </c>
      <c r="P251" s="28" t="s">
        <v>81</v>
      </c>
      <c r="Q251" s="28" t="s">
        <v>32</v>
      </c>
      <c r="R251" s="30"/>
    </row>
    <row r="252" s="1" customFormat="1" ht="35" customHeight="1" spans="1:18">
      <c r="A252" s="50" t="s">
        <v>473</v>
      </c>
      <c r="B252" s="28">
        <f>SUM(B253:B254)</f>
        <v>2</v>
      </c>
      <c r="C252" s="28"/>
      <c r="D252" s="28" t="s">
        <v>66</v>
      </c>
      <c r="E252" s="28">
        <f>SUM(E253:E254)</f>
        <v>2</v>
      </c>
      <c r="F252" s="33" t="s">
        <v>474</v>
      </c>
      <c r="G252" s="28"/>
      <c r="H252" s="28"/>
      <c r="I252" s="28">
        <f t="shared" ref="I252:N252" si="21">SUM(I253:I254)</f>
        <v>1598</v>
      </c>
      <c r="J252" s="28">
        <f t="shared" si="21"/>
        <v>0</v>
      </c>
      <c r="K252" s="28">
        <f t="shared" si="21"/>
        <v>0</v>
      </c>
      <c r="L252" s="28">
        <f t="shared" si="21"/>
        <v>1068</v>
      </c>
      <c r="M252" s="28">
        <f t="shared" si="21"/>
        <v>530</v>
      </c>
      <c r="N252" s="28">
        <f t="shared" si="21"/>
        <v>0</v>
      </c>
      <c r="O252" s="28" t="s">
        <v>475</v>
      </c>
      <c r="P252" s="28"/>
      <c r="Q252" s="28"/>
      <c r="R252" s="30"/>
    </row>
    <row r="253" s="15" customFormat="1" ht="22" hidden="1" customHeight="1" spans="1:18">
      <c r="A253" s="52" t="s">
        <v>476</v>
      </c>
      <c r="B253" s="28">
        <v>1</v>
      </c>
      <c r="C253" s="28" t="s">
        <v>26</v>
      </c>
      <c r="D253" s="28" t="s">
        <v>66</v>
      </c>
      <c r="E253" s="28">
        <v>1</v>
      </c>
      <c r="F253" s="47" t="s">
        <v>477</v>
      </c>
      <c r="G253" s="28" t="s">
        <v>332</v>
      </c>
      <c r="H253" s="28">
        <v>2022</v>
      </c>
      <c r="I253" s="28">
        <v>98</v>
      </c>
      <c r="J253" s="28">
        <v>0</v>
      </c>
      <c r="K253" s="28"/>
      <c r="L253" s="28">
        <v>68</v>
      </c>
      <c r="M253" s="28">
        <v>30</v>
      </c>
      <c r="N253" s="28">
        <v>0</v>
      </c>
      <c r="O253" s="28" t="s">
        <v>214</v>
      </c>
      <c r="P253" s="28" t="s">
        <v>31</v>
      </c>
      <c r="Q253" s="28" t="s">
        <v>32</v>
      </c>
      <c r="R253" s="30"/>
    </row>
    <row r="254" s="10" customFormat="1" ht="42" hidden="1" customHeight="1" spans="1:18">
      <c r="A254" s="27" t="s">
        <v>478</v>
      </c>
      <c r="B254" s="28">
        <v>1</v>
      </c>
      <c r="C254" s="28" t="s">
        <v>26</v>
      </c>
      <c r="D254" s="28" t="s">
        <v>121</v>
      </c>
      <c r="E254" s="28">
        <v>1</v>
      </c>
      <c r="F254" s="33" t="s">
        <v>479</v>
      </c>
      <c r="G254" s="28" t="s">
        <v>36</v>
      </c>
      <c r="H254" s="28">
        <v>2025</v>
      </c>
      <c r="I254" s="28">
        <f>SUM(J254:N254)</f>
        <v>1500</v>
      </c>
      <c r="J254" s="28">
        <v>0</v>
      </c>
      <c r="K254" s="28"/>
      <c r="L254" s="28">
        <v>1000</v>
      </c>
      <c r="M254" s="28">
        <v>500</v>
      </c>
      <c r="N254" s="28">
        <v>0</v>
      </c>
      <c r="O254" s="28" t="s">
        <v>480</v>
      </c>
      <c r="P254" s="28" t="s">
        <v>81</v>
      </c>
      <c r="Q254" s="28" t="s">
        <v>134</v>
      </c>
      <c r="R254" s="30"/>
    </row>
    <row r="255" s="2" customFormat="1" ht="22" hidden="1" customHeight="1" spans="1:18">
      <c r="A255" s="26" t="s">
        <v>481</v>
      </c>
      <c r="B255" s="25">
        <f>B256+B261+B275+B282</f>
        <v>14</v>
      </c>
      <c r="C255" s="25" t="s">
        <v>22</v>
      </c>
      <c r="D255" s="25" t="s">
        <v>22</v>
      </c>
      <c r="E255" s="25" t="s">
        <v>22</v>
      </c>
      <c r="F255" s="26" t="s">
        <v>22</v>
      </c>
      <c r="G255" s="25" t="s">
        <v>22</v>
      </c>
      <c r="H255" s="25" t="s">
        <v>22</v>
      </c>
      <c r="I255" s="25">
        <f>I256+I261+I275+I282</f>
        <v>485.25</v>
      </c>
      <c r="J255" s="25">
        <f>J261+J275+J282</f>
        <v>160</v>
      </c>
      <c r="K255" s="25">
        <f>K256+K261+K275+K282</f>
        <v>0</v>
      </c>
      <c r="L255" s="25">
        <f>L256+L261+L275+L282</f>
        <v>310</v>
      </c>
      <c r="M255" s="25">
        <f>M256+M261+M275+M282</f>
        <v>15.25</v>
      </c>
      <c r="N255" s="25">
        <f>N256+N261+N275+N282</f>
        <v>0</v>
      </c>
      <c r="O255" s="25" t="s">
        <v>22</v>
      </c>
      <c r="P255" s="28"/>
      <c r="Q255" s="28"/>
      <c r="R255" s="30"/>
    </row>
    <row r="256" s="2" customFormat="1" ht="22" customHeight="1" spans="1:18">
      <c r="A256" s="26" t="s">
        <v>482</v>
      </c>
      <c r="B256" s="28">
        <f>SUM(B257:B260)</f>
        <v>4</v>
      </c>
      <c r="C256" s="28"/>
      <c r="D256" s="28" t="s">
        <v>249</v>
      </c>
      <c r="E256" s="28">
        <f>SUM(E257:E260)</f>
        <v>150</v>
      </c>
      <c r="F256" s="27" t="s">
        <v>483</v>
      </c>
      <c r="G256" s="28"/>
      <c r="H256" s="28"/>
      <c r="I256" s="28">
        <f>SUM(I257:I260)</f>
        <v>240</v>
      </c>
      <c r="J256" s="28">
        <v>0</v>
      </c>
      <c r="K256" s="28">
        <f>SUM(K257:K260)</f>
        <v>0</v>
      </c>
      <c r="L256" s="28">
        <f>SUM(L257:L260)</f>
        <v>240</v>
      </c>
      <c r="M256" s="28">
        <f>SUM(M257:M260)</f>
        <v>0</v>
      </c>
      <c r="N256" s="28">
        <f>SUM(N257:N260)</f>
        <v>0</v>
      </c>
      <c r="O256" s="28" t="s">
        <v>484</v>
      </c>
      <c r="P256" s="28"/>
      <c r="Q256" s="28"/>
      <c r="R256" s="30"/>
    </row>
    <row r="257" s="86" customFormat="1" ht="22" hidden="1" customHeight="1" spans="1:18">
      <c r="A257" s="91" t="s">
        <v>485</v>
      </c>
      <c r="B257" s="92">
        <v>1</v>
      </c>
      <c r="C257" s="56" t="s">
        <v>139</v>
      </c>
      <c r="D257" s="56" t="s">
        <v>249</v>
      </c>
      <c r="E257" s="56">
        <v>50</v>
      </c>
      <c r="F257" s="91" t="s">
        <v>486</v>
      </c>
      <c r="G257" s="56" t="s">
        <v>36</v>
      </c>
      <c r="H257" s="56">
        <v>2022</v>
      </c>
      <c r="I257" s="56">
        <v>100</v>
      </c>
      <c r="J257" s="56">
        <v>0</v>
      </c>
      <c r="K257" s="56"/>
      <c r="L257" s="56">
        <v>100</v>
      </c>
      <c r="M257" s="56"/>
      <c r="N257" s="56">
        <v>0</v>
      </c>
      <c r="O257" s="56" t="s">
        <v>487</v>
      </c>
      <c r="P257" s="56" t="s">
        <v>217</v>
      </c>
      <c r="Q257" s="56" t="s">
        <v>32</v>
      </c>
      <c r="R257" s="91"/>
    </row>
    <row r="258" s="2" customFormat="1" ht="22" customHeight="1" spans="1:18">
      <c r="A258" s="30" t="s">
        <v>488</v>
      </c>
      <c r="B258" s="25">
        <v>1</v>
      </c>
      <c r="C258" s="28" t="s">
        <v>139</v>
      </c>
      <c r="D258" s="28" t="s">
        <v>249</v>
      </c>
      <c r="E258" s="28">
        <v>30</v>
      </c>
      <c r="F258" s="27" t="s">
        <v>489</v>
      </c>
      <c r="G258" s="56" t="s">
        <v>36</v>
      </c>
      <c r="H258" s="28">
        <v>2023</v>
      </c>
      <c r="I258" s="28">
        <v>42</v>
      </c>
      <c r="J258" s="28">
        <v>0</v>
      </c>
      <c r="K258" s="28"/>
      <c r="L258" s="28">
        <v>42</v>
      </c>
      <c r="M258" s="28"/>
      <c r="N258" s="28">
        <v>0</v>
      </c>
      <c r="O258" s="28" t="s">
        <v>487</v>
      </c>
      <c r="P258" s="28" t="s">
        <v>217</v>
      </c>
      <c r="Q258" s="28" t="s">
        <v>32</v>
      </c>
      <c r="R258" s="30"/>
    </row>
    <row r="259" s="2" customFormat="1" ht="22" hidden="1" customHeight="1" spans="1:18">
      <c r="A259" s="30" t="s">
        <v>490</v>
      </c>
      <c r="B259" s="25">
        <v>1</v>
      </c>
      <c r="C259" s="28" t="s">
        <v>139</v>
      </c>
      <c r="D259" s="28" t="s">
        <v>249</v>
      </c>
      <c r="E259" s="28">
        <v>30</v>
      </c>
      <c r="F259" s="27" t="s">
        <v>483</v>
      </c>
      <c r="G259" s="56" t="s">
        <v>36</v>
      </c>
      <c r="H259" s="28">
        <v>2024</v>
      </c>
      <c r="I259" s="28">
        <v>42</v>
      </c>
      <c r="J259" s="28">
        <v>0</v>
      </c>
      <c r="K259" s="28"/>
      <c r="L259" s="28">
        <v>42</v>
      </c>
      <c r="M259" s="28"/>
      <c r="N259" s="28">
        <v>0</v>
      </c>
      <c r="O259" s="28" t="s">
        <v>487</v>
      </c>
      <c r="P259" s="28" t="s">
        <v>217</v>
      </c>
      <c r="Q259" s="28" t="s">
        <v>32</v>
      </c>
      <c r="R259" s="30"/>
    </row>
    <row r="260" s="2" customFormat="1" ht="22" hidden="1" customHeight="1" spans="1:18">
      <c r="A260" s="30" t="s">
        <v>491</v>
      </c>
      <c r="B260" s="25">
        <v>1</v>
      </c>
      <c r="C260" s="28" t="s">
        <v>139</v>
      </c>
      <c r="D260" s="28" t="s">
        <v>249</v>
      </c>
      <c r="E260" s="28">
        <v>40</v>
      </c>
      <c r="F260" s="27" t="s">
        <v>486</v>
      </c>
      <c r="G260" s="56" t="s">
        <v>36</v>
      </c>
      <c r="H260" s="28">
        <v>2025</v>
      </c>
      <c r="I260" s="28">
        <v>56</v>
      </c>
      <c r="J260" s="28">
        <v>0</v>
      </c>
      <c r="K260" s="28"/>
      <c r="L260" s="28">
        <v>56</v>
      </c>
      <c r="M260" s="28"/>
      <c r="N260" s="28">
        <v>0</v>
      </c>
      <c r="O260" s="28" t="s">
        <v>487</v>
      </c>
      <c r="P260" s="28" t="s">
        <v>217</v>
      </c>
      <c r="Q260" s="28" t="s">
        <v>32</v>
      </c>
      <c r="R260" s="30"/>
    </row>
    <row r="261" s="2" customFormat="1" ht="22" hidden="1" customHeight="1" spans="1:18">
      <c r="A261" s="26" t="s">
        <v>492</v>
      </c>
      <c r="B261" s="25">
        <f>B262+B267+B268</f>
        <v>10</v>
      </c>
      <c r="C261" s="28" t="s">
        <v>22</v>
      </c>
      <c r="D261" s="28" t="s">
        <v>22</v>
      </c>
      <c r="E261" s="28" t="s">
        <v>22</v>
      </c>
      <c r="F261" s="27" t="s">
        <v>22</v>
      </c>
      <c r="G261" s="28" t="s">
        <v>22</v>
      </c>
      <c r="H261" s="28" t="s">
        <v>22</v>
      </c>
      <c r="I261" s="28">
        <f>I262+I267+I268</f>
        <v>245.25</v>
      </c>
      <c r="J261" s="28">
        <f>J262+J267</f>
        <v>160</v>
      </c>
      <c r="K261" s="28">
        <f>K262+K267+K268</f>
        <v>0</v>
      </c>
      <c r="L261" s="28">
        <f>L262+L267+L268</f>
        <v>70</v>
      </c>
      <c r="M261" s="28">
        <f>M262+M267+M268</f>
        <v>15.25</v>
      </c>
      <c r="N261" s="28">
        <v>0</v>
      </c>
      <c r="O261" s="28" t="s">
        <v>22</v>
      </c>
      <c r="P261" s="28"/>
      <c r="Q261" s="28"/>
      <c r="R261" s="30"/>
    </row>
    <row r="262" s="1" customFormat="1" ht="22" customHeight="1" spans="1:18">
      <c r="A262" s="50" t="s">
        <v>493</v>
      </c>
      <c r="B262" s="28">
        <f>SUM(B263:B266)</f>
        <v>4</v>
      </c>
      <c r="C262" s="28"/>
      <c r="D262" s="28" t="s">
        <v>66</v>
      </c>
      <c r="E262" s="28">
        <v>4</v>
      </c>
      <c r="F262" s="27" t="s">
        <v>494</v>
      </c>
      <c r="G262" s="28"/>
      <c r="H262" s="28"/>
      <c r="I262" s="28">
        <f>SUM(I263:I266)</f>
        <v>160</v>
      </c>
      <c r="J262" s="28">
        <f>SUM(J263:J266)</f>
        <v>160</v>
      </c>
      <c r="K262" s="28"/>
      <c r="L262" s="28"/>
      <c r="M262" s="28"/>
      <c r="N262" s="28">
        <f>SUM(N263:N266)</f>
        <v>0</v>
      </c>
      <c r="O262" s="28" t="s">
        <v>495</v>
      </c>
      <c r="P262" s="28"/>
      <c r="Q262" s="28"/>
      <c r="R262" s="30"/>
    </row>
    <row r="263" s="3" customFormat="1" ht="22" hidden="1" customHeight="1" spans="1:18">
      <c r="A263" s="31" t="s">
        <v>496</v>
      </c>
      <c r="B263" s="28">
        <v>1</v>
      </c>
      <c r="C263" s="28" t="s">
        <v>26</v>
      </c>
      <c r="D263" s="28" t="s">
        <v>66</v>
      </c>
      <c r="E263" s="28">
        <v>1</v>
      </c>
      <c r="F263" s="30" t="s">
        <v>497</v>
      </c>
      <c r="G263" s="56" t="s">
        <v>36</v>
      </c>
      <c r="H263" s="28">
        <v>2022</v>
      </c>
      <c r="I263" s="59">
        <v>40</v>
      </c>
      <c r="J263" s="59">
        <v>40</v>
      </c>
      <c r="K263" s="28"/>
      <c r="L263" s="28"/>
      <c r="M263" s="28"/>
      <c r="N263" s="28">
        <v>0</v>
      </c>
      <c r="O263" s="28" t="s">
        <v>179</v>
      </c>
      <c r="P263" s="28" t="s">
        <v>217</v>
      </c>
      <c r="Q263" s="28" t="s">
        <v>32</v>
      </c>
      <c r="R263" s="30"/>
    </row>
    <row r="264" s="5" customFormat="1" ht="22" customHeight="1" spans="1:18">
      <c r="A264" s="51" t="s">
        <v>498</v>
      </c>
      <c r="B264" s="34">
        <v>1</v>
      </c>
      <c r="C264" s="34" t="s">
        <v>26</v>
      </c>
      <c r="D264" s="34" t="s">
        <v>66</v>
      </c>
      <c r="E264" s="34">
        <v>1</v>
      </c>
      <c r="F264" s="30" t="s">
        <v>497</v>
      </c>
      <c r="G264" s="56" t="s">
        <v>36</v>
      </c>
      <c r="H264" s="34">
        <v>2023</v>
      </c>
      <c r="I264" s="59">
        <v>40</v>
      </c>
      <c r="J264" s="59">
        <v>40</v>
      </c>
      <c r="K264" s="34"/>
      <c r="L264" s="34"/>
      <c r="M264" s="34"/>
      <c r="N264" s="34">
        <v>0</v>
      </c>
      <c r="O264" s="34" t="s">
        <v>179</v>
      </c>
      <c r="P264" s="34" t="s">
        <v>81</v>
      </c>
      <c r="Q264" s="34" t="s">
        <v>32</v>
      </c>
      <c r="R264" s="34"/>
    </row>
    <row r="265" s="1" customFormat="1" ht="22" hidden="1" customHeight="1" spans="1:18">
      <c r="A265" s="50" t="s">
        <v>499</v>
      </c>
      <c r="B265" s="28">
        <v>1</v>
      </c>
      <c r="C265" s="28" t="s">
        <v>26</v>
      </c>
      <c r="D265" s="28" t="s">
        <v>66</v>
      </c>
      <c r="E265" s="28">
        <v>1</v>
      </c>
      <c r="F265" s="30" t="s">
        <v>497</v>
      </c>
      <c r="G265" s="56" t="s">
        <v>36</v>
      </c>
      <c r="H265" s="28">
        <v>2024</v>
      </c>
      <c r="I265" s="59">
        <v>40</v>
      </c>
      <c r="J265" s="59">
        <v>40</v>
      </c>
      <c r="K265" s="28"/>
      <c r="L265" s="28"/>
      <c r="M265" s="28"/>
      <c r="N265" s="28">
        <v>0</v>
      </c>
      <c r="O265" s="28" t="s">
        <v>179</v>
      </c>
      <c r="P265" s="28" t="s">
        <v>217</v>
      </c>
      <c r="Q265" s="28" t="s">
        <v>32</v>
      </c>
      <c r="R265" s="30"/>
    </row>
    <row r="266" s="1" customFormat="1" ht="22" hidden="1" customHeight="1" spans="1:18">
      <c r="A266" s="50" t="s">
        <v>500</v>
      </c>
      <c r="B266" s="28">
        <v>1</v>
      </c>
      <c r="C266" s="28" t="s">
        <v>26</v>
      </c>
      <c r="D266" s="28" t="s">
        <v>66</v>
      </c>
      <c r="E266" s="28">
        <v>1</v>
      </c>
      <c r="F266" s="30" t="s">
        <v>497</v>
      </c>
      <c r="G266" s="56" t="s">
        <v>36</v>
      </c>
      <c r="H266" s="28">
        <v>2025</v>
      </c>
      <c r="I266" s="59">
        <v>40</v>
      </c>
      <c r="J266" s="59">
        <v>40</v>
      </c>
      <c r="K266" s="28"/>
      <c r="L266" s="28"/>
      <c r="M266" s="28"/>
      <c r="N266" s="28">
        <v>0</v>
      </c>
      <c r="O266" s="28" t="s">
        <v>501</v>
      </c>
      <c r="P266" s="28" t="s">
        <v>217</v>
      </c>
      <c r="Q266" s="28" t="s">
        <v>32</v>
      </c>
      <c r="R266" s="30"/>
    </row>
    <row r="267" s="1" customFormat="1" ht="22" customHeight="1" spans="1:18">
      <c r="A267" s="50" t="s">
        <v>502</v>
      </c>
      <c r="B267" s="28">
        <v>0</v>
      </c>
      <c r="C267" s="28"/>
      <c r="D267" s="28" t="s">
        <v>173</v>
      </c>
      <c r="E267" s="28">
        <v>0</v>
      </c>
      <c r="F267" s="27"/>
      <c r="G267" s="28"/>
      <c r="H267" s="28"/>
      <c r="I267" s="28">
        <v>0</v>
      </c>
      <c r="J267" s="28">
        <v>0</v>
      </c>
      <c r="K267" s="28"/>
      <c r="L267" s="28"/>
      <c r="M267" s="28"/>
      <c r="N267" s="28">
        <v>0</v>
      </c>
      <c r="O267" s="28" t="s">
        <v>495</v>
      </c>
      <c r="P267" s="28"/>
      <c r="Q267" s="28"/>
      <c r="R267" s="30"/>
    </row>
    <row r="268" s="1" customFormat="1" ht="22" customHeight="1" spans="1:18">
      <c r="A268" s="50" t="s">
        <v>503</v>
      </c>
      <c r="B268" s="28">
        <f>SUM(B269:B274)</f>
        <v>6</v>
      </c>
      <c r="C268" s="28"/>
      <c r="D268" s="28" t="s">
        <v>66</v>
      </c>
      <c r="E268" s="28"/>
      <c r="F268" s="27"/>
      <c r="G268" s="28"/>
      <c r="H268" s="28"/>
      <c r="I268" s="28">
        <f>SUM(I269:I274)</f>
        <v>85.25</v>
      </c>
      <c r="J268" s="28">
        <v>0</v>
      </c>
      <c r="K268" s="28">
        <f>SUM(K269:K274)</f>
        <v>0</v>
      </c>
      <c r="L268" s="28">
        <f>SUM(L269:L274)</f>
        <v>70</v>
      </c>
      <c r="M268" s="28">
        <f>SUM(M269:M274)</f>
        <v>15.25</v>
      </c>
      <c r="N268" s="28">
        <f>SUM(N269:N274)</f>
        <v>0</v>
      </c>
      <c r="O268" s="28" t="s">
        <v>504</v>
      </c>
      <c r="P268" s="28"/>
      <c r="Q268" s="28"/>
      <c r="R268" s="30"/>
    </row>
    <row r="269" s="3" customFormat="1" ht="22" hidden="1" customHeight="1" spans="1:18">
      <c r="A269" s="52" t="s">
        <v>505</v>
      </c>
      <c r="B269" s="28">
        <v>1</v>
      </c>
      <c r="C269" s="28" t="s">
        <v>26</v>
      </c>
      <c r="D269" s="28" t="s">
        <v>395</v>
      </c>
      <c r="E269" s="28">
        <v>2</v>
      </c>
      <c r="F269" s="30" t="s">
        <v>506</v>
      </c>
      <c r="G269" s="56" t="s">
        <v>36</v>
      </c>
      <c r="H269" s="28">
        <v>2022</v>
      </c>
      <c r="I269" s="28">
        <v>20</v>
      </c>
      <c r="J269" s="28">
        <v>0</v>
      </c>
      <c r="K269" s="28"/>
      <c r="L269" s="28">
        <v>20</v>
      </c>
      <c r="M269" s="28"/>
      <c r="N269" s="28">
        <v>0</v>
      </c>
      <c r="O269" s="28" t="s">
        <v>179</v>
      </c>
      <c r="P269" s="28" t="s">
        <v>81</v>
      </c>
      <c r="Q269" s="28" t="s">
        <v>32</v>
      </c>
      <c r="R269" s="30"/>
    </row>
    <row r="270" s="3" customFormat="1" ht="22" hidden="1" customHeight="1" spans="1:18">
      <c r="A270" s="29" t="s">
        <v>507</v>
      </c>
      <c r="B270" s="28">
        <v>1</v>
      </c>
      <c r="C270" s="28" t="s">
        <v>26</v>
      </c>
      <c r="D270" s="28" t="s">
        <v>508</v>
      </c>
      <c r="E270" s="28">
        <v>20</v>
      </c>
      <c r="F270" s="30" t="s">
        <v>509</v>
      </c>
      <c r="G270" s="56" t="s">
        <v>36</v>
      </c>
      <c r="H270" s="28">
        <v>2022</v>
      </c>
      <c r="I270" s="28">
        <v>4.25</v>
      </c>
      <c r="J270" s="28">
        <v>0</v>
      </c>
      <c r="K270" s="28"/>
      <c r="L270" s="28"/>
      <c r="M270" s="28">
        <v>4.25</v>
      </c>
      <c r="N270" s="28">
        <v>0</v>
      </c>
      <c r="O270" s="28" t="s">
        <v>179</v>
      </c>
      <c r="P270" s="28" t="s">
        <v>81</v>
      </c>
      <c r="Q270" s="28" t="s">
        <v>32</v>
      </c>
      <c r="R270" s="30"/>
    </row>
    <row r="271" s="3" customFormat="1" ht="22" hidden="1" customHeight="1" spans="1:18">
      <c r="A271" s="29" t="s">
        <v>510</v>
      </c>
      <c r="B271" s="28">
        <v>1</v>
      </c>
      <c r="C271" s="28" t="s">
        <v>26</v>
      </c>
      <c r="D271" s="28" t="s">
        <v>508</v>
      </c>
      <c r="E271" s="28">
        <v>20</v>
      </c>
      <c r="F271" s="30" t="s">
        <v>511</v>
      </c>
      <c r="G271" s="56" t="s">
        <v>36</v>
      </c>
      <c r="H271" s="28">
        <v>2022</v>
      </c>
      <c r="I271" s="28">
        <v>1</v>
      </c>
      <c r="J271" s="28">
        <v>0</v>
      </c>
      <c r="K271" s="28"/>
      <c r="L271" s="28"/>
      <c r="M271" s="28">
        <v>1</v>
      </c>
      <c r="N271" s="28">
        <v>0</v>
      </c>
      <c r="O271" s="28" t="s">
        <v>179</v>
      </c>
      <c r="P271" s="28" t="s">
        <v>217</v>
      </c>
      <c r="Q271" s="28" t="s">
        <v>32</v>
      </c>
      <c r="R271" s="30"/>
    </row>
    <row r="272" s="5" customFormat="1" ht="22" customHeight="1" spans="1:18">
      <c r="A272" s="81" t="s">
        <v>512</v>
      </c>
      <c r="B272" s="34">
        <v>1</v>
      </c>
      <c r="C272" s="82" t="s">
        <v>26</v>
      </c>
      <c r="D272" s="34" t="s">
        <v>395</v>
      </c>
      <c r="E272" s="34">
        <v>2</v>
      </c>
      <c r="F272" s="81" t="s">
        <v>513</v>
      </c>
      <c r="G272" s="56" t="s">
        <v>36</v>
      </c>
      <c r="H272" s="34">
        <v>2023</v>
      </c>
      <c r="I272" s="83">
        <v>20</v>
      </c>
      <c r="J272" s="34">
        <v>0</v>
      </c>
      <c r="K272" s="83"/>
      <c r="L272" s="83">
        <v>20</v>
      </c>
      <c r="M272" s="83"/>
      <c r="N272" s="34">
        <v>0</v>
      </c>
      <c r="O272" s="34" t="s">
        <v>179</v>
      </c>
      <c r="P272" s="34" t="s">
        <v>81</v>
      </c>
      <c r="Q272" s="34" t="s">
        <v>32</v>
      </c>
      <c r="R272" s="34"/>
    </row>
    <row r="273" s="1" customFormat="1" ht="22" hidden="1" customHeight="1" spans="1:18">
      <c r="A273" s="50" t="s">
        <v>514</v>
      </c>
      <c r="B273" s="28">
        <v>1</v>
      </c>
      <c r="C273" s="28" t="s">
        <v>26</v>
      </c>
      <c r="D273" s="28" t="s">
        <v>66</v>
      </c>
      <c r="E273" s="28">
        <v>2</v>
      </c>
      <c r="F273" s="27" t="s">
        <v>515</v>
      </c>
      <c r="G273" s="56" t="s">
        <v>36</v>
      </c>
      <c r="H273" s="28">
        <v>2024</v>
      </c>
      <c r="I273" s="28">
        <v>20</v>
      </c>
      <c r="J273" s="28">
        <v>0</v>
      </c>
      <c r="K273" s="28"/>
      <c r="L273" s="28">
        <v>20</v>
      </c>
      <c r="M273" s="28"/>
      <c r="N273" s="28">
        <v>0</v>
      </c>
      <c r="O273" s="28" t="s">
        <v>179</v>
      </c>
      <c r="P273" s="28" t="s">
        <v>81</v>
      </c>
      <c r="Q273" s="28" t="s">
        <v>32</v>
      </c>
      <c r="R273" s="30"/>
    </row>
    <row r="274" s="1" customFormat="1" ht="30" hidden="1" customHeight="1" spans="1:18">
      <c r="A274" s="50" t="s">
        <v>505</v>
      </c>
      <c r="B274" s="28">
        <v>1</v>
      </c>
      <c r="C274" s="28" t="s">
        <v>26</v>
      </c>
      <c r="D274" s="28" t="s">
        <v>395</v>
      </c>
      <c r="E274" s="28">
        <v>2</v>
      </c>
      <c r="F274" s="27" t="s">
        <v>516</v>
      </c>
      <c r="G274" s="56" t="s">
        <v>36</v>
      </c>
      <c r="H274" s="28">
        <v>2025</v>
      </c>
      <c r="I274" s="28">
        <v>20</v>
      </c>
      <c r="J274" s="28">
        <v>0</v>
      </c>
      <c r="K274" s="28"/>
      <c r="L274" s="28">
        <v>10</v>
      </c>
      <c r="M274" s="28">
        <v>10</v>
      </c>
      <c r="N274" s="28">
        <v>0</v>
      </c>
      <c r="O274" s="28" t="s">
        <v>517</v>
      </c>
      <c r="P274" s="28" t="s">
        <v>81</v>
      </c>
      <c r="Q274" s="28" t="s">
        <v>32</v>
      </c>
      <c r="R274" s="30"/>
    </row>
    <row r="275" s="2" customFormat="1" ht="22" hidden="1" customHeight="1" spans="1:18">
      <c r="A275" s="26" t="s">
        <v>518</v>
      </c>
      <c r="B275" s="28"/>
      <c r="C275" s="28" t="s">
        <v>22</v>
      </c>
      <c r="D275" s="28" t="s">
        <v>22</v>
      </c>
      <c r="E275" s="28" t="s">
        <v>22</v>
      </c>
      <c r="F275" s="27" t="s">
        <v>22</v>
      </c>
      <c r="G275" s="28" t="s">
        <v>22</v>
      </c>
      <c r="H275" s="28" t="s">
        <v>22</v>
      </c>
      <c r="I275" s="28">
        <f>I276+I277+I278+I279+I280+I281</f>
        <v>0</v>
      </c>
      <c r="J275" s="28">
        <v>0</v>
      </c>
      <c r="K275" s="28"/>
      <c r="L275" s="28"/>
      <c r="M275" s="28"/>
      <c r="N275" s="28">
        <f>N276+N277+N278+N279+N280+N281</f>
        <v>0</v>
      </c>
      <c r="O275" s="28" t="s">
        <v>22</v>
      </c>
      <c r="P275" s="28"/>
      <c r="Q275" s="28"/>
      <c r="R275" s="30"/>
    </row>
    <row r="276" s="2" customFormat="1" ht="22" customHeight="1" spans="1:18">
      <c r="A276" s="50" t="s">
        <v>519</v>
      </c>
      <c r="B276" s="25"/>
      <c r="C276" s="28"/>
      <c r="D276" s="28"/>
      <c r="E276" s="25"/>
      <c r="F276" s="30"/>
      <c r="G276" s="28"/>
      <c r="H276" s="28"/>
      <c r="I276" s="28"/>
      <c r="J276" s="28"/>
      <c r="K276" s="28"/>
      <c r="L276" s="28"/>
      <c r="M276" s="28"/>
      <c r="N276" s="28"/>
      <c r="O276" s="28"/>
      <c r="P276" s="28"/>
      <c r="Q276" s="28"/>
      <c r="R276" s="30"/>
    </row>
    <row r="277" s="2" customFormat="1" ht="22" customHeight="1" spans="1:18">
      <c r="A277" s="50" t="s">
        <v>520</v>
      </c>
      <c r="B277" s="30"/>
      <c r="C277" s="28"/>
      <c r="D277" s="28"/>
      <c r="E277" s="28"/>
      <c r="F277" s="30"/>
      <c r="G277" s="28"/>
      <c r="H277" s="28"/>
      <c r="I277" s="28"/>
      <c r="J277" s="28"/>
      <c r="K277" s="28"/>
      <c r="L277" s="28"/>
      <c r="M277" s="28"/>
      <c r="N277" s="28"/>
      <c r="O277" s="28"/>
      <c r="P277" s="28"/>
      <c r="Q277" s="28"/>
      <c r="R277" s="30"/>
    </row>
    <row r="278" s="2" customFormat="1" ht="22" customHeight="1" spans="1:18">
      <c r="A278" s="50" t="s">
        <v>521</v>
      </c>
      <c r="B278" s="28"/>
      <c r="C278" s="28"/>
      <c r="D278" s="28"/>
      <c r="E278" s="28"/>
      <c r="F278" s="61"/>
      <c r="G278" s="28"/>
      <c r="H278" s="28"/>
      <c r="I278" s="28"/>
      <c r="J278" s="28"/>
      <c r="K278" s="28"/>
      <c r="L278" s="28"/>
      <c r="M278" s="28"/>
      <c r="N278" s="28"/>
      <c r="O278" s="28"/>
      <c r="P278" s="28"/>
      <c r="Q278" s="28"/>
      <c r="R278" s="30"/>
    </row>
    <row r="279" s="2" customFormat="1" ht="22" customHeight="1" spans="1:18">
      <c r="A279" s="50" t="s">
        <v>522</v>
      </c>
      <c r="B279" s="25"/>
      <c r="C279" s="28"/>
      <c r="D279" s="28"/>
      <c r="E279" s="25"/>
      <c r="F279" s="26"/>
      <c r="G279" s="25"/>
      <c r="H279" s="25"/>
      <c r="I279" s="25"/>
      <c r="J279" s="28"/>
      <c r="K279" s="25"/>
      <c r="L279" s="25"/>
      <c r="M279" s="25"/>
      <c r="N279" s="25"/>
      <c r="O279" s="28"/>
      <c r="P279" s="28"/>
      <c r="Q279" s="28"/>
      <c r="R279" s="30"/>
    </row>
    <row r="280" s="2" customFormat="1" ht="22" customHeight="1" spans="1:18">
      <c r="A280" s="50" t="s">
        <v>523</v>
      </c>
      <c r="B280" s="25"/>
      <c r="C280" s="28"/>
      <c r="D280" s="28"/>
      <c r="E280" s="25"/>
      <c r="F280" s="26"/>
      <c r="G280" s="25"/>
      <c r="H280" s="25"/>
      <c r="I280" s="25"/>
      <c r="J280" s="28"/>
      <c r="K280" s="25"/>
      <c r="L280" s="25"/>
      <c r="M280" s="25"/>
      <c r="N280" s="25"/>
      <c r="O280" s="28"/>
      <c r="P280" s="28"/>
      <c r="Q280" s="28"/>
      <c r="R280" s="30"/>
    </row>
    <row r="281" s="2" customFormat="1" ht="22" customHeight="1" spans="1:18">
      <c r="A281" s="50" t="s">
        <v>524</v>
      </c>
      <c r="B281" s="25"/>
      <c r="C281" s="28"/>
      <c r="D281" s="28"/>
      <c r="E281" s="25"/>
      <c r="F281" s="26"/>
      <c r="G281" s="25"/>
      <c r="H281" s="25"/>
      <c r="I281" s="25"/>
      <c r="J281" s="28"/>
      <c r="K281" s="25"/>
      <c r="L281" s="25"/>
      <c r="M281" s="25"/>
      <c r="N281" s="25"/>
      <c r="O281" s="28"/>
      <c r="P281" s="28"/>
      <c r="Q281" s="28"/>
      <c r="R281" s="30"/>
    </row>
    <row r="282" s="2" customFormat="1" ht="22" customHeight="1" spans="1:18">
      <c r="A282" s="26" t="s">
        <v>525</v>
      </c>
      <c r="B282" s="25"/>
      <c r="C282" s="25"/>
      <c r="D282" s="25"/>
      <c r="E282" s="25"/>
      <c r="F282" s="26"/>
      <c r="G282" s="25"/>
      <c r="H282" s="25"/>
      <c r="I282" s="25"/>
      <c r="J282" s="25"/>
      <c r="K282" s="25"/>
      <c r="L282" s="25"/>
      <c r="M282" s="25"/>
      <c r="N282" s="25"/>
      <c r="O282" s="25"/>
      <c r="P282" s="28"/>
      <c r="Q282" s="28"/>
      <c r="R282" s="30"/>
    </row>
    <row r="283" s="1" customFormat="1" ht="22" customHeight="1" spans="1:18">
      <c r="A283" s="50" t="s">
        <v>526</v>
      </c>
      <c r="B283" s="28"/>
      <c r="C283" s="28"/>
      <c r="D283" s="28"/>
      <c r="E283" s="28"/>
      <c r="F283" s="27"/>
      <c r="G283" s="28"/>
      <c r="H283" s="28"/>
      <c r="I283" s="28"/>
      <c r="J283" s="28"/>
      <c r="K283" s="28"/>
      <c r="L283" s="28"/>
      <c r="M283" s="28"/>
      <c r="N283" s="28"/>
      <c r="O283" s="28"/>
      <c r="P283" s="28"/>
      <c r="Q283" s="28"/>
      <c r="R283" s="30"/>
    </row>
    <row r="284" s="1" customFormat="1" ht="22" customHeight="1" spans="1:18">
      <c r="A284" s="50" t="s">
        <v>527</v>
      </c>
      <c r="B284" s="28"/>
      <c r="C284" s="28"/>
      <c r="D284" s="28"/>
      <c r="E284" s="28"/>
      <c r="F284" s="27"/>
      <c r="G284" s="28"/>
      <c r="H284" s="28"/>
      <c r="I284" s="28"/>
      <c r="J284" s="28"/>
      <c r="K284" s="28"/>
      <c r="L284" s="28"/>
      <c r="M284" s="28"/>
      <c r="N284" s="28"/>
      <c r="O284" s="28"/>
      <c r="P284" s="28"/>
      <c r="Q284" s="28"/>
      <c r="R284" s="30"/>
    </row>
    <row r="285" s="1" customFormat="1" ht="22" customHeight="1" spans="1:18">
      <c r="A285" s="50" t="s">
        <v>528</v>
      </c>
      <c r="B285" s="28"/>
      <c r="C285" s="28"/>
      <c r="D285" s="28"/>
      <c r="E285" s="28"/>
      <c r="F285" s="27"/>
      <c r="G285" s="28"/>
      <c r="H285" s="28"/>
      <c r="I285" s="28"/>
      <c r="J285" s="28"/>
      <c r="K285" s="28"/>
      <c r="L285" s="28"/>
      <c r="M285" s="28"/>
      <c r="N285" s="28"/>
      <c r="O285" s="28"/>
      <c r="P285" s="28"/>
      <c r="Q285" s="28"/>
      <c r="R285" s="30"/>
    </row>
    <row r="286" s="1" customFormat="1" ht="22" customHeight="1" spans="1:18">
      <c r="A286" s="50" t="s">
        <v>529</v>
      </c>
      <c r="B286" s="28"/>
      <c r="C286" s="28"/>
      <c r="D286" s="28"/>
      <c r="E286" s="28"/>
      <c r="F286" s="27"/>
      <c r="G286" s="28"/>
      <c r="H286" s="28"/>
      <c r="I286" s="28"/>
      <c r="J286" s="28"/>
      <c r="K286" s="28"/>
      <c r="L286" s="28"/>
      <c r="M286" s="28"/>
      <c r="N286" s="28"/>
      <c r="O286" s="28"/>
      <c r="P286" s="28"/>
      <c r="Q286" s="28"/>
      <c r="R286" s="30"/>
    </row>
    <row r="287" s="1" customFormat="1" ht="22" customHeight="1" spans="1:18">
      <c r="A287" s="50" t="s">
        <v>530</v>
      </c>
      <c r="B287" s="28"/>
      <c r="C287" s="28"/>
      <c r="D287" s="28"/>
      <c r="E287" s="28"/>
      <c r="F287" s="27"/>
      <c r="G287" s="28"/>
      <c r="H287" s="28"/>
      <c r="I287" s="28"/>
      <c r="J287" s="28"/>
      <c r="K287" s="28"/>
      <c r="L287" s="28"/>
      <c r="M287" s="28"/>
      <c r="N287" s="28"/>
      <c r="O287" s="28"/>
      <c r="P287" s="28"/>
      <c r="Q287" s="28"/>
      <c r="R287" s="30"/>
    </row>
    <row r="288" s="2" customFormat="1" ht="22" hidden="1" customHeight="1" spans="1:18">
      <c r="A288" s="26" t="s">
        <v>531</v>
      </c>
      <c r="B288" s="25">
        <f>B289+B295</f>
        <v>2</v>
      </c>
      <c r="C288" s="25" t="s">
        <v>22</v>
      </c>
      <c r="D288" s="25" t="s">
        <v>22</v>
      </c>
      <c r="E288" s="25" t="s">
        <v>22</v>
      </c>
      <c r="F288" s="26" t="s">
        <v>22</v>
      </c>
      <c r="G288" s="25" t="s">
        <v>22</v>
      </c>
      <c r="H288" s="25" t="s">
        <v>22</v>
      </c>
      <c r="I288" s="25">
        <f t="shared" ref="I288:N288" si="22">I289+I295</f>
        <v>700</v>
      </c>
      <c r="J288" s="25">
        <f t="shared" si="22"/>
        <v>0</v>
      </c>
      <c r="K288" s="25">
        <f t="shared" si="22"/>
        <v>0</v>
      </c>
      <c r="L288" s="25">
        <f t="shared" si="22"/>
        <v>500</v>
      </c>
      <c r="M288" s="25">
        <f t="shared" si="22"/>
        <v>200</v>
      </c>
      <c r="N288" s="25">
        <f t="shared" si="22"/>
        <v>0</v>
      </c>
      <c r="O288" s="25" t="s">
        <v>22</v>
      </c>
      <c r="P288" s="28"/>
      <c r="Q288" s="28"/>
      <c r="R288" s="30"/>
    </row>
    <row r="289" s="2" customFormat="1" ht="22" hidden="1" customHeight="1" spans="1:18">
      <c r="A289" s="62" t="s">
        <v>532</v>
      </c>
      <c r="B289" s="25">
        <f>B290+B291+B294</f>
        <v>2</v>
      </c>
      <c r="C289" s="25" t="s">
        <v>22</v>
      </c>
      <c r="D289" s="25" t="s">
        <v>22</v>
      </c>
      <c r="E289" s="25" t="s">
        <v>22</v>
      </c>
      <c r="F289" s="26" t="s">
        <v>22</v>
      </c>
      <c r="G289" s="25" t="s">
        <v>22</v>
      </c>
      <c r="H289" s="25" t="s">
        <v>22</v>
      </c>
      <c r="I289" s="25">
        <f>I290+I291+I294</f>
        <v>700</v>
      </c>
      <c r="J289" s="25">
        <v>0</v>
      </c>
      <c r="K289" s="25">
        <f>K290+K291+K294</f>
        <v>0</v>
      </c>
      <c r="L289" s="25">
        <f>L290+L291+L294</f>
        <v>500</v>
      </c>
      <c r="M289" s="25">
        <f>M290+M291+M294</f>
        <v>200</v>
      </c>
      <c r="N289" s="25">
        <f>N290+N291+N294</f>
        <v>0</v>
      </c>
      <c r="O289" s="25" t="s">
        <v>22</v>
      </c>
      <c r="P289" s="28"/>
      <c r="Q289" s="28"/>
      <c r="R289" s="30"/>
    </row>
    <row r="290" s="2" customFormat="1" ht="22" customHeight="1" spans="1:18">
      <c r="A290" s="63" t="s">
        <v>533</v>
      </c>
      <c r="B290" s="28"/>
      <c r="C290" s="28"/>
      <c r="D290" s="28" t="s">
        <v>66</v>
      </c>
      <c r="E290" s="28"/>
      <c r="F290" s="27"/>
      <c r="G290" s="28"/>
      <c r="H290" s="28"/>
      <c r="I290" s="28"/>
      <c r="J290" s="28" t="s">
        <v>22</v>
      </c>
      <c r="K290" s="28"/>
      <c r="L290" s="28"/>
      <c r="M290" s="28"/>
      <c r="N290" s="28"/>
      <c r="O290" s="28"/>
      <c r="P290" s="28"/>
      <c r="Q290" s="28"/>
      <c r="R290" s="30"/>
    </row>
    <row r="291" s="2" customFormat="1" ht="22" customHeight="1" spans="1:18">
      <c r="A291" s="63" t="s">
        <v>534</v>
      </c>
      <c r="B291" s="28">
        <f>SUM(B292:B293)</f>
        <v>2</v>
      </c>
      <c r="C291" s="28"/>
      <c r="D291" s="28" t="s">
        <v>66</v>
      </c>
      <c r="E291" s="28"/>
      <c r="F291" s="27"/>
      <c r="G291" s="28"/>
      <c r="H291" s="28"/>
      <c r="I291" s="28">
        <f>SUM(I292:I293)</f>
        <v>700</v>
      </c>
      <c r="J291" s="28">
        <v>0</v>
      </c>
      <c r="K291" s="28">
        <f>SUM(K292:K293)</f>
        <v>0</v>
      </c>
      <c r="L291" s="28">
        <f>SUM(L292:L293)</f>
        <v>500</v>
      </c>
      <c r="M291" s="28">
        <f>SUM(M292:M293)</f>
        <v>200</v>
      </c>
      <c r="N291" s="28">
        <f>SUM(N292:N293)</f>
        <v>0</v>
      </c>
      <c r="O291" s="28"/>
      <c r="P291" s="28"/>
      <c r="Q291" s="28"/>
      <c r="R291" s="30"/>
    </row>
    <row r="292" s="86" customFormat="1" ht="33" hidden="1" customHeight="1" spans="1:18">
      <c r="A292" s="93" t="s">
        <v>535</v>
      </c>
      <c r="B292" s="28">
        <v>1</v>
      </c>
      <c r="C292" s="28" t="s">
        <v>26</v>
      </c>
      <c r="D292" s="28" t="s">
        <v>410</v>
      </c>
      <c r="E292" s="28">
        <v>1</v>
      </c>
      <c r="F292" s="30" t="s">
        <v>536</v>
      </c>
      <c r="G292" s="28" t="s">
        <v>153</v>
      </c>
      <c r="H292" s="28">
        <v>2022</v>
      </c>
      <c r="I292" s="28">
        <v>200</v>
      </c>
      <c r="J292" s="28">
        <v>0</v>
      </c>
      <c r="K292" s="28"/>
      <c r="L292" s="28">
        <v>200</v>
      </c>
      <c r="M292" s="28"/>
      <c r="N292" s="28">
        <v>0</v>
      </c>
      <c r="O292" s="28" t="s">
        <v>487</v>
      </c>
      <c r="P292" s="28" t="s">
        <v>81</v>
      </c>
      <c r="Q292" s="28" t="s">
        <v>32</v>
      </c>
      <c r="R292" s="30"/>
    </row>
    <row r="293" s="17" customFormat="1" ht="48" hidden="1" customHeight="1" spans="1:18">
      <c r="A293" s="93" t="s">
        <v>537</v>
      </c>
      <c r="B293" s="28">
        <v>1</v>
      </c>
      <c r="C293" s="28" t="s">
        <v>26</v>
      </c>
      <c r="D293" s="28" t="s">
        <v>66</v>
      </c>
      <c r="E293" s="28">
        <v>1</v>
      </c>
      <c r="F293" s="30" t="s">
        <v>538</v>
      </c>
      <c r="G293" s="28" t="s">
        <v>539</v>
      </c>
      <c r="H293" s="28">
        <v>2022</v>
      </c>
      <c r="I293" s="28">
        <v>500</v>
      </c>
      <c r="J293" s="28">
        <v>0</v>
      </c>
      <c r="K293" s="28"/>
      <c r="L293" s="28">
        <v>300</v>
      </c>
      <c r="M293" s="28">
        <v>200</v>
      </c>
      <c r="N293" s="28">
        <v>0</v>
      </c>
      <c r="O293" s="28" t="s">
        <v>540</v>
      </c>
      <c r="P293" s="28" t="s">
        <v>81</v>
      </c>
      <c r="Q293" s="28" t="s">
        <v>32</v>
      </c>
      <c r="R293" s="30"/>
    </row>
    <row r="294" s="11" customFormat="1" ht="22" customHeight="1" spans="1:18">
      <c r="A294" s="64" t="s">
        <v>541</v>
      </c>
      <c r="B294" s="65"/>
      <c r="C294" s="66"/>
      <c r="D294" s="66" t="s">
        <v>66</v>
      </c>
      <c r="E294" s="66"/>
      <c r="F294" s="67"/>
      <c r="G294" s="66"/>
      <c r="H294" s="66"/>
      <c r="I294" s="66"/>
      <c r="J294" s="66"/>
      <c r="K294" s="66"/>
      <c r="L294" s="66"/>
      <c r="M294" s="66"/>
      <c r="N294" s="66"/>
      <c r="O294" s="66"/>
      <c r="P294" s="66"/>
      <c r="Q294" s="66"/>
      <c r="R294" s="71"/>
    </row>
    <row r="295" s="2" customFormat="1" ht="22" hidden="1" customHeight="1" spans="1:18">
      <c r="A295" s="62" t="s">
        <v>542</v>
      </c>
      <c r="B295" s="25">
        <f>B296+B297+B298+B299</f>
        <v>0</v>
      </c>
      <c r="C295" s="25" t="s">
        <v>22</v>
      </c>
      <c r="D295" s="25" t="s">
        <v>22</v>
      </c>
      <c r="E295" s="25" t="s">
        <v>22</v>
      </c>
      <c r="F295" s="26" t="s">
        <v>22</v>
      </c>
      <c r="G295" s="25" t="s">
        <v>22</v>
      </c>
      <c r="H295" s="25" t="s">
        <v>22</v>
      </c>
      <c r="I295" s="25">
        <f>I296+I297+I298+I299</f>
        <v>0</v>
      </c>
      <c r="J295" s="25">
        <v>0</v>
      </c>
      <c r="K295" s="25"/>
      <c r="L295" s="25"/>
      <c r="M295" s="25"/>
      <c r="N295" s="25">
        <f>N296+N297+N298+N299</f>
        <v>0</v>
      </c>
      <c r="O295" s="25"/>
      <c r="P295" s="28"/>
      <c r="Q295" s="28"/>
      <c r="R295" s="72"/>
    </row>
    <row r="296" s="2" customFormat="1" ht="22" customHeight="1" spans="1:18">
      <c r="A296" s="63" t="s">
        <v>543</v>
      </c>
      <c r="B296" s="25"/>
      <c r="C296" s="28"/>
      <c r="D296" s="28" t="s">
        <v>173</v>
      </c>
      <c r="E296" s="25"/>
      <c r="F296" s="26"/>
      <c r="G296" s="25"/>
      <c r="H296" s="25"/>
      <c r="I296" s="25"/>
      <c r="J296" s="28" t="s">
        <v>22</v>
      </c>
      <c r="K296" s="25"/>
      <c r="L296" s="25"/>
      <c r="M296" s="25"/>
      <c r="N296" s="25"/>
      <c r="O296" s="28"/>
      <c r="P296" s="28"/>
      <c r="Q296" s="28"/>
      <c r="R296" s="28"/>
    </row>
    <row r="297" s="2" customFormat="1" ht="22" customHeight="1" spans="1:18">
      <c r="A297" s="63" t="s">
        <v>544</v>
      </c>
      <c r="B297" s="25"/>
      <c r="C297" s="28"/>
      <c r="D297" s="28" t="s">
        <v>121</v>
      </c>
      <c r="E297" s="25"/>
      <c r="F297" s="26"/>
      <c r="G297" s="25"/>
      <c r="H297" s="25"/>
      <c r="I297" s="25"/>
      <c r="J297" s="28" t="s">
        <v>22</v>
      </c>
      <c r="K297" s="25"/>
      <c r="L297" s="25"/>
      <c r="M297" s="25"/>
      <c r="N297" s="25"/>
      <c r="O297" s="28"/>
      <c r="P297" s="28"/>
      <c r="Q297" s="28"/>
      <c r="R297" s="28"/>
    </row>
    <row r="298" s="2" customFormat="1" ht="22" customHeight="1" spans="1:18">
      <c r="A298" s="63" t="s">
        <v>545</v>
      </c>
      <c r="B298" s="25"/>
      <c r="C298" s="28"/>
      <c r="D298" s="28" t="s">
        <v>173</v>
      </c>
      <c r="E298" s="25"/>
      <c r="F298" s="26"/>
      <c r="G298" s="25"/>
      <c r="H298" s="25"/>
      <c r="I298" s="25"/>
      <c r="J298" s="28" t="s">
        <v>22</v>
      </c>
      <c r="K298" s="25"/>
      <c r="L298" s="25"/>
      <c r="M298" s="25"/>
      <c r="N298" s="25"/>
      <c r="O298" s="28"/>
      <c r="P298" s="28"/>
      <c r="Q298" s="28"/>
      <c r="R298" s="28"/>
    </row>
    <row r="299" s="2" customFormat="1" ht="22" customHeight="1" spans="1:18">
      <c r="A299" s="63" t="s">
        <v>546</v>
      </c>
      <c r="B299" s="25"/>
      <c r="C299" s="28"/>
      <c r="D299" s="25"/>
      <c r="E299" s="25"/>
      <c r="F299" s="26"/>
      <c r="G299" s="25"/>
      <c r="H299" s="25"/>
      <c r="I299" s="25"/>
      <c r="J299" s="28" t="s">
        <v>22</v>
      </c>
      <c r="K299" s="25"/>
      <c r="L299" s="25"/>
      <c r="M299" s="25"/>
      <c r="N299" s="25"/>
      <c r="O299" s="28"/>
      <c r="P299" s="28"/>
      <c r="Q299" s="28"/>
      <c r="R299" s="28"/>
    </row>
    <row r="300" s="1" customFormat="1" ht="73.95" hidden="1" customHeight="1" spans="1:18">
      <c r="A300" s="68" t="s">
        <v>547</v>
      </c>
      <c r="B300" s="69"/>
      <c r="C300" s="69"/>
      <c r="D300" s="70"/>
      <c r="E300" s="69"/>
      <c r="F300" s="70"/>
      <c r="G300" s="69"/>
      <c r="H300" s="69"/>
      <c r="I300" s="69"/>
      <c r="J300" s="69"/>
      <c r="K300" s="69"/>
      <c r="L300" s="69"/>
      <c r="M300" s="69"/>
      <c r="N300" s="69"/>
      <c r="O300" s="69"/>
      <c r="P300" s="69"/>
      <c r="Q300" s="69"/>
      <c r="R300" s="73"/>
    </row>
    <row r="301" s="1" customFormat="1" spans="1:17">
      <c r="A301" s="14"/>
      <c r="B301" s="10"/>
      <c r="C301" s="10"/>
      <c r="E301" s="10"/>
      <c r="F301" s="14"/>
      <c r="G301" s="10"/>
      <c r="H301" s="10"/>
      <c r="I301" s="10"/>
      <c r="J301" s="10"/>
      <c r="K301" s="10"/>
      <c r="L301" s="10"/>
      <c r="M301" s="10"/>
      <c r="N301" s="10"/>
      <c r="O301" s="10"/>
      <c r="P301" s="10"/>
      <c r="Q301" s="10"/>
    </row>
    <row r="302" s="3" customFormat="1" ht="14.25" spans="1:18">
      <c r="A302" s="21"/>
      <c r="B302" s="22"/>
      <c r="C302" s="22"/>
      <c r="D302" s="23"/>
      <c r="E302" s="22"/>
      <c r="F302" s="21"/>
      <c r="G302" s="22"/>
      <c r="H302" s="22"/>
      <c r="I302" s="22"/>
      <c r="J302" s="22"/>
      <c r="K302" s="22"/>
      <c r="L302" s="22"/>
      <c r="M302" s="22"/>
      <c r="N302" s="22"/>
      <c r="O302" s="22"/>
      <c r="P302" s="22"/>
      <c r="Q302" s="22"/>
      <c r="R302" s="23"/>
    </row>
    <row r="303" s="3" customFormat="1" ht="14.25" spans="1:18">
      <c r="A303" s="21"/>
      <c r="B303" s="22"/>
      <c r="C303" s="22"/>
      <c r="D303" s="23"/>
      <c r="E303" s="22"/>
      <c r="F303" s="21"/>
      <c r="G303" s="22"/>
      <c r="H303" s="22"/>
      <c r="I303" s="22"/>
      <c r="J303" s="22"/>
      <c r="K303" s="22"/>
      <c r="L303" s="22"/>
      <c r="M303" s="22"/>
      <c r="N303" s="22"/>
      <c r="O303" s="22"/>
      <c r="P303" s="22"/>
      <c r="Q303" s="22"/>
      <c r="R303" s="23"/>
    </row>
    <row r="304" s="1" customFormat="1" spans="1:18">
      <c r="A304" s="21"/>
      <c r="B304" s="22"/>
      <c r="C304" s="22"/>
      <c r="D304" s="23"/>
      <c r="E304" s="22"/>
      <c r="F304" s="21"/>
      <c r="G304" s="22"/>
      <c r="H304" s="22"/>
      <c r="I304" s="22"/>
      <c r="J304" s="22"/>
      <c r="K304" s="22"/>
      <c r="L304" s="22"/>
      <c r="M304" s="22"/>
      <c r="N304" s="22"/>
      <c r="O304" s="22"/>
      <c r="P304" s="22"/>
      <c r="Q304" s="22"/>
      <c r="R304" s="23"/>
    </row>
    <row r="305" s="3" customFormat="1" ht="14.25" spans="1:18">
      <c r="A305" s="21"/>
      <c r="B305" s="22"/>
      <c r="C305" s="22"/>
      <c r="D305" s="23"/>
      <c r="E305" s="22"/>
      <c r="F305" s="21"/>
      <c r="G305" s="22"/>
      <c r="H305" s="22"/>
      <c r="I305" s="22"/>
      <c r="J305" s="22"/>
      <c r="K305" s="22"/>
      <c r="L305" s="22"/>
      <c r="M305" s="22"/>
      <c r="N305" s="22"/>
      <c r="O305" s="22"/>
      <c r="P305" s="22"/>
      <c r="Q305" s="22"/>
      <c r="R305" s="23"/>
    </row>
    <row r="306" s="3" customFormat="1" ht="14.25" spans="1:18">
      <c r="A306" s="21"/>
      <c r="B306" s="22"/>
      <c r="C306" s="22"/>
      <c r="D306" s="23"/>
      <c r="E306" s="22"/>
      <c r="F306" s="21"/>
      <c r="G306" s="22"/>
      <c r="H306" s="22"/>
      <c r="I306" s="22"/>
      <c r="J306" s="22"/>
      <c r="K306" s="22"/>
      <c r="L306" s="22"/>
      <c r="M306" s="22"/>
      <c r="N306" s="22"/>
      <c r="O306" s="22"/>
      <c r="P306" s="22"/>
      <c r="Q306" s="22"/>
      <c r="R306" s="23"/>
    </row>
    <row r="307" s="3" customFormat="1" ht="14.25" spans="1:18">
      <c r="A307" s="21"/>
      <c r="B307" s="22"/>
      <c r="C307" s="22"/>
      <c r="D307" s="23"/>
      <c r="E307" s="22"/>
      <c r="F307" s="21"/>
      <c r="G307" s="22"/>
      <c r="H307" s="22"/>
      <c r="I307" s="22"/>
      <c r="J307" s="22"/>
      <c r="K307" s="22"/>
      <c r="L307" s="22"/>
      <c r="M307" s="22"/>
      <c r="N307" s="22"/>
      <c r="O307" s="22"/>
      <c r="P307" s="22"/>
      <c r="Q307" s="22"/>
      <c r="R307" s="23"/>
    </row>
    <row r="308" s="3" customFormat="1" ht="14.25" spans="1:18">
      <c r="A308" s="21"/>
      <c r="B308" s="22"/>
      <c r="C308" s="22"/>
      <c r="D308" s="23"/>
      <c r="E308" s="22"/>
      <c r="F308" s="21"/>
      <c r="G308" s="22"/>
      <c r="H308" s="22"/>
      <c r="I308" s="22"/>
      <c r="J308" s="22"/>
      <c r="K308" s="22"/>
      <c r="L308" s="22"/>
      <c r="M308" s="22"/>
      <c r="N308" s="22"/>
      <c r="O308" s="22"/>
      <c r="P308" s="22"/>
      <c r="Q308" s="22"/>
      <c r="R308" s="23"/>
    </row>
    <row r="309" s="12" customFormat="1" ht="14.25" spans="1:18">
      <c r="A309" s="21"/>
      <c r="B309" s="22"/>
      <c r="C309" s="22"/>
      <c r="D309" s="23"/>
      <c r="E309" s="22"/>
      <c r="F309" s="21"/>
      <c r="G309" s="22"/>
      <c r="H309" s="22"/>
      <c r="I309" s="22"/>
      <c r="J309" s="22"/>
      <c r="K309" s="22"/>
      <c r="L309" s="22"/>
      <c r="M309" s="22"/>
      <c r="N309" s="22"/>
      <c r="O309" s="22"/>
      <c r="P309" s="22"/>
      <c r="Q309" s="22"/>
      <c r="R309" s="23"/>
    </row>
    <row r="310" s="3" customFormat="1" ht="14.25" spans="1:18">
      <c r="A310" s="21"/>
      <c r="B310" s="22"/>
      <c r="C310" s="22"/>
      <c r="D310" s="23"/>
      <c r="E310" s="22"/>
      <c r="F310" s="21"/>
      <c r="G310" s="22"/>
      <c r="H310" s="22"/>
      <c r="I310" s="22"/>
      <c r="J310" s="22"/>
      <c r="K310" s="22"/>
      <c r="L310" s="22"/>
      <c r="M310" s="22"/>
      <c r="N310" s="22"/>
      <c r="O310" s="22"/>
      <c r="P310" s="22"/>
      <c r="Q310" s="22"/>
      <c r="R310" s="23"/>
    </row>
    <row r="311" s="3" customFormat="1" ht="14.25" spans="1:18">
      <c r="A311" s="21"/>
      <c r="B311" s="22"/>
      <c r="C311" s="22"/>
      <c r="D311" s="23"/>
      <c r="E311" s="22"/>
      <c r="F311" s="21"/>
      <c r="G311" s="22"/>
      <c r="H311" s="22"/>
      <c r="I311" s="22"/>
      <c r="J311" s="22"/>
      <c r="K311" s="22"/>
      <c r="L311" s="22"/>
      <c r="M311" s="22"/>
      <c r="N311" s="22"/>
      <c r="O311" s="22"/>
      <c r="P311" s="22"/>
      <c r="Q311" s="22"/>
      <c r="R311" s="23"/>
    </row>
    <row r="312" s="3" customFormat="1" ht="14.25" spans="1:18">
      <c r="A312" s="21"/>
      <c r="B312" s="22"/>
      <c r="C312" s="22"/>
      <c r="D312" s="23"/>
      <c r="E312" s="22"/>
      <c r="F312" s="21"/>
      <c r="G312" s="22"/>
      <c r="H312" s="22"/>
      <c r="I312" s="22"/>
      <c r="J312" s="22"/>
      <c r="K312" s="22"/>
      <c r="L312" s="22"/>
      <c r="M312" s="22"/>
      <c r="N312" s="22"/>
      <c r="O312" s="22"/>
      <c r="P312" s="22"/>
      <c r="Q312" s="22"/>
      <c r="R312" s="23"/>
    </row>
    <row r="313" s="3" customFormat="1" ht="14.25" spans="1:18">
      <c r="A313" s="21"/>
      <c r="B313" s="22"/>
      <c r="C313" s="22"/>
      <c r="D313" s="23"/>
      <c r="E313" s="22"/>
      <c r="F313" s="21"/>
      <c r="G313" s="22"/>
      <c r="H313" s="22"/>
      <c r="I313" s="22"/>
      <c r="J313" s="22"/>
      <c r="K313" s="22"/>
      <c r="L313" s="22"/>
      <c r="M313" s="22"/>
      <c r="N313" s="22"/>
      <c r="O313" s="22"/>
      <c r="P313" s="22"/>
      <c r="Q313" s="22"/>
      <c r="R313" s="23"/>
    </row>
    <row r="314" s="1" customFormat="1" spans="1:18">
      <c r="A314" s="21"/>
      <c r="B314" s="22"/>
      <c r="C314" s="22"/>
      <c r="D314" s="23"/>
      <c r="E314" s="22"/>
      <c r="F314" s="21"/>
      <c r="G314" s="22"/>
      <c r="H314" s="22"/>
      <c r="I314" s="22"/>
      <c r="J314" s="22"/>
      <c r="K314" s="22"/>
      <c r="L314" s="22"/>
      <c r="M314" s="22"/>
      <c r="N314" s="22"/>
      <c r="O314" s="22"/>
      <c r="P314" s="22"/>
      <c r="Q314" s="22"/>
      <c r="R314" s="23"/>
    </row>
    <row r="315" s="10" customFormat="1" spans="1:18">
      <c r="A315" s="21"/>
      <c r="B315" s="22"/>
      <c r="C315" s="22"/>
      <c r="D315" s="23"/>
      <c r="E315" s="22"/>
      <c r="F315" s="21"/>
      <c r="G315" s="22"/>
      <c r="H315" s="22"/>
      <c r="I315" s="22"/>
      <c r="J315" s="22"/>
      <c r="K315" s="22"/>
      <c r="L315" s="22"/>
      <c r="M315" s="22"/>
      <c r="N315" s="22"/>
      <c r="O315" s="22"/>
      <c r="P315" s="22"/>
      <c r="Q315" s="22"/>
      <c r="R315" s="23"/>
    </row>
    <row r="316" s="3" customFormat="1" ht="14.25" spans="1:18">
      <c r="A316" s="21"/>
      <c r="B316" s="22"/>
      <c r="C316" s="22"/>
      <c r="D316" s="23"/>
      <c r="E316" s="22"/>
      <c r="F316" s="21"/>
      <c r="G316" s="22"/>
      <c r="H316" s="22"/>
      <c r="I316" s="22"/>
      <c r="J316" s="22"/>
      <c r="K316" s="22"/>
      <c r="L316" s="22"/>
      <c r="M316" s="22"/>
      <c r="N316" s="22"/>
      <c r="O316" s="22"/>
      <c r="P316" s="22"/>
      <c r="Q316" s="22"/>
      <c r="R316" s="23"/>
    </row>
    <row r="317" s="3" customFormat="1" ht="14.25" spans="1:18">
      <c r="A317" s="21"/>
      <c r="B317" s="22"/>
      <c r="C317" s="22"/>
      <c r="D317" s="23"/>
      <c r="E317" s="22"/>
      <c r="F317" s="21"/>
      <c r="G317" s="22"/>
      <c r="H317" s="22"/>
      <c r="I317" s="22"/>
      <c r="J317" s="22"/>
      <c r="K317" s="22"/>
      <c r="L317" s="22"/>
      <c r="M317" s="22"/>
      <c r="N317" s="22"/>
      <c r="O317" s="22"/>
      <c r="P317" s="22"/>
      <c r="Q317" s="22"/>
      <c r="R317" s="23"/>
    </row>
    <row r="318" s="3" customFormat="1" ht="14.25" spans="1:18">
      <c r="A318" s="21"/>
      <c r="B318" s="22"/>
      <c r="C318" s="22"/>
      <c r="D318" s="23"/>
      <c r="E318" s="22"/>
      <c r="F318" s="21"/>
      <c r="G318" s="22"/>
      <c r="H318" s="22"/>
      <c r="I318" s="22"/>
      <c r="J318" s="22"/>
      <c r="K318" s="22"/>
      <c r="L318" s="22"/>
      <c r="M318" s="22"/>
      <c r="N318" s="22"/>
      <c r="O318" s="22"/>
      <c r="P318" s="22"/>
      <c r="Q318" s="22"/>
      <c r="R318" s="23"/>
    </row>
    <row r="319" s="1" customFormat="1" spans="1:18">
      <c r="A319" s="21"/>
      <c r="B319" s="22"/>
      <c r="C319" s="22"/>
      <c r="D319" s="23"/>
      <c r="E319" s="22"/>
      <c r="F319" s="21"/>
      <c r="G319" s="22"/>
      <c r="H319" s="22"/>
      <c r="I319" s="22"/>
      <c r="J319" s="22"/>
      <c r="K319" s="22"/>
      <c r="L319" s="22"/>
      <c r="M319" s="22"/>
      <c r="N319" s="22"/>
      <c r="O319" s="22"/>
      <c r="P319" s="22"/>
      <c r="Q319" s="22"/>
      <c r="R319" s="23"/>
    </row>
    <row r="320" s="3" customFormat="1" ht="14.25" spans="1:18">
      <c r="A320" s="21"/>
      <c r="B320" s="22"/>
      <c r="C320" s="22"/>
      <c r="D320" s="23"/>
      <c r="E320" s="22"/>
      <c r="F320" s="21"/>
      <c r="G320" s="22"/>
      <c r="H320" s="22"/>
      <c r="I320" s="22"/>
      <c r="J320" s="22"/>
      <c r="K320" s="22"/>
      <c r="L320" s="22"/>
      <c r="M320" s="22"/>
      <c r="N320" s="22"/>
      <c r="O320" s="22"/>
      <c r="P320" s="22"/>
      <c r="Q320" s="22"/>
      <c r="R320" s="23"/>
    </row>
    <row r="321" s="3" customFormat="1" ht="14.25" spans="1:18">
      <c r="A321" s="21"/>
      <c r="B321" s="22"/>
      <c r="C321" s="22"/>
      <c r="D321" s="23"/>
      <c r="E321" s="22"/>
      <c r="F321" s="21"/>
      <c r="G321" s="22"/>
      <c r="H321" s="22"/>
      <c r="I321" s="22"/>
      <c r="J321" s="22"/>
      <c r="K321" s="22"/>
      <c r="L321" s="22"/>
      <c r="M321" s="22"/>
      <c r="N321" s="22"/>
      <c r="O321" s="22"/>
      <c r="P321" s="22"/>
      <c r="Q321" s="22"/>
      <c r="R321" s="23"/>
    </row>
    <row r="322" s="1" customFormat="1" spans="1:18">
      <c r="A322" s="21"/>
      <c r="B322" s="22"/>
      <c r="C322" s="22"/>
      <c r="D322" s="23"/>
      <c r="E322" s="22"/>
      <c r="F322" s="21"/>
      <c r="G322" s="22"/>
      <c r="H322" s="22"/>
      <c r="I322" s="22"/>
      <c r="J322" s="22"/>
      <c r="K322" s="22"/>
      <c r="L322" s="22"/>
      <c r="M322" s="22"/>
      <c r="N322" s="22"/>
      <c r="O322" s="22"/>
      <c r="P322" s="22"/>
      <c r="Q322" s="22"/>
      <c r="R322" s="23"/>
    </row>
    <row r="323" s="3" customFormat="1" ht="14.25" spans="1:18">
      <c r="A323" s="21"/>
      <c r="B323" s="22"/>
      <c r="C323" s="22"/>
      <c r="D323" s="23"/>
      <c r="E323" s="22"/>
      <c r="F323" s="21"/>
      <c r="G323" s="22"/>
      <c r="H323" s="22"/>
      <c r="I323" s="22"/>
      <c r="J323" s="22"/>
      <c r="K323" s="22"/>
      <c r="L323" s="22"/>
      <c r="M323" s="22"/>
      <c r="N323" s="22"/>
      <c r="O323" s="22"/>
      <c r="P323" s="22"/>
      <c r="Q323" s="22"/>
      <c r="R323" s="23"/>
    </row>
    <row r="324" s="3" customFormat="1" ht="14.25" spans="1:18">
      <c r="A324" s="21"/>
      <c r="B324" s="22"/>
      <c r="C324" s="22"/>
      <c r="D324" s="23"/>
      <c r="E324" s="22"/>
      <c r="F324" s="21"/>
      <c r="G324" s="22"/>
      <c r="H324" s="22"/>
      <c r="I324" s="22"/>
      <c r="J324" s="22"/>
      <c r="K324" s="22"/>
      <c r="L324" s="22"/>
      <c r="M324" s="22"/>
      <c r="N324" s="22"/>
      <c r="O324" s="22"/>
      <c r="P324" s="22"/>
      <c r="Q324" s="22"/>
      <c r="R324" s="23"/>
    </row>
    <row r="325" s="9" customFormat="1" spans="1:18">
      <c r="A325" s="21"/>
      <c r="B325" s="22"/>
      <c r="C325" s="22"/>
      <c r="D325" s="23"/>
      <c r="E325" s="22"/>
      <c r="F325" s="21"/>
      <c r="G325" s="22"/>
      <c r="H325" s="22"/>
      <c r="I325" s="22"/>
      <c r="J325" s="22"/>
      <c r="K325" s="22"/>
      <c r="L325" s="22"/>
      <c r="M325" s="22"/>
      <c r="N325" s="22"/>
      <c r="O325" s="22"/>
      <c r="P325" s="22"/>
      <c r="Q325" s="22"/>
      <c r="R325" s="23"/>
    </row>
    <row r="326" s="3" customFormat="1" ht="14.25" spans="1:18">
      <c r="A326" s="21"/>
      <c r="B326" s="22"/>
      <c r="C326" s="22"/>
      <c r="D326" s="23"/>
      <c r="E326" s="22"/>
      <c r="F326" s="21"/>
      <c r="G326" s="22"/>
      <c r="H326" s="22"/>
      <c r="I326" s="22"/>
      <c r="J326" s="22"/>
      <c r="K326" s="22"/>
      <c r="L326" s="22"/>
      <c r="M326" s="22"/>
      <c r="N326" s="22"/>
      <c r="O326" s="22"/>
      <c r="P326" s="22"/>
      <c r="Q326" s="22"/>
      <c r="R326" s="23"/>
    </row>
    <row r="327" s="3" customFormat="1" ht="14.25" spans="1:18">
      <c r="A327" s="21"/>
      <c r="B327" s="22"/>
      <c r="C327" s="22"/>
      <c r="D327" s="23"/>
      <c r="E327" s="22"/>
      <c r="F327" s="21"/>
      <c r="G327" s="22"/>
      <c r="H327" s="22"/>
      <c r="I327" s="22"/>
      <c r="J327" s="22"/>
      <c r="K327" s="22"/>
      <c r="L327" s="22"/>
      <c r="M327" s="22"/>
      <c r="N327" s="22"/>
      <c r="O327" s="22"/>
      <c r="P327" s="22"/>
      <c r="Q327" s="22"/>
      <c r="R327" s="23"/>
    </row>
    <row r="328" s="3" customFormat="1" ht="14.25" spans="1:18">
      <c r="A328" s="21"/>
      <c r="B328" s="22"/>
      <c r="C328" s="22"/>
      <c r="D328" s="23"/>
      <c r="E328" s="22"/>
      <c r="F328" s="21"/>
      <c r="G328" s="22"/>
      <c r="H328" s="22"/>
      <c r="I328" s="22"/>
      <c r="J328" s="22"/>
      <c r="K328" s="22"/>
      <c r="L328" s="22"/>
      <c r="M328" s="22"/>
      <c r="N328" s="22"/>
      <c r="O328" s="22"/>
      <c r="P328" s="22"/>
      <c r="Q328" s="22"/>
      <c r="R328" s="23"/>
    </row>
    <row r="329" s="3" customFormat="1" ht="14.25" spans="1:18">
      <c r="A329" s="21"/>
      <c r="B329" s="22"/>
      <c r="C329" s="22"/>
      <c r="D329" s="23"/>
      <c r="E329" s="22"/>
      <c r="F329" s="21"/>
      <c r="G329" s="22"/>
      <c r="H329" s="22"/>
      <c r="I329" s="22"/>
      <c r="J329" s="22"/>
      <c r="K329" s="22"/>
      <c r="L329" s="22"/>
      <c r="M329" s="22"/>
      <c r="N329" s="22"/>
      <c r="O329" s="22"/>
      <c r="P329" s="22"/>
      <c r="Q329" s="22"/>
      <c r="R329" s="23"/>
    </row>
    <row r="330" s="3" customFormat="1" ht="14.25" spans="1:18">
      <c r="A330" s="21"/>
      <c r="B330" s="22"/>
      <c r="C330" s="22"/>
      <c r="D330" s="23"/>
      <c r="E330" s="22"/>
      <c r="F330" s="21"/>
      <c r="G330" s="22"/>
      <c r="H330" s="22"/>
      <c r="I330" s="22"/>
      <c r="J330" s="22"/>
      <c r="K330" s="22"/>
      <c r="L330" s="22"/>
      <c r="M330" s="22"/>
      <c r="N330" s="22"/>
      <c r="O330" s="22"/>
      <c r="P330" s="22"/>
      <c r="Q330" s="22"/>
      <c r="R330" s="23"/>
    </row>
    <row r="331" s="3" customFormat="1" ht="14.25" spans="1:18">
      <c r="A331" s="21"/>
      <c r="B331" s="22"/>
      <c r="C331" s="22"/>
      <c r="D331" s="23"/>
      <c r="E331" s="22"/>
      <c r="F331" s="21"/>
      <c r="G331" s="22"/>
      <c r="H331" s="22"/>
      <c r="I331" s="22"/>
      <c r="J331" s="22"/>
      <c r="K331" s="22"/>
      <c r="L331" s="22"/>
      <c r="M331" s="22"/>
      <c r="N331" s="22"/>
      <c r="O331" s="22"/>
      <c r="P331" s="22"/>
      <c r="Q331" s="22"/>
      <c r="R331" s="23"/>
    </row>
    <row r="332" s="3" customFormat="1" ht="14.25" spans="1:18">
      <c r="A332" s="21"/>
      <c r="B332" s="22"/>
      <c r="C332" s="22"/>
      <c r="D332" s="23"/>
      <c r="E332" s="22"/>
      <c r="F332" s="21"/>
      <c r="G332" s="22"/>
      <c r="H332" s="22"/>
      <c r="I332" s="22"/>
      <c r="J332" s="22"/>
      <c r="K332" s="22"/>
      <c r="L332" s="22"/>
      <c r="M332" s="22"/>
      <c r="N332" s="22"/>
      <c r="O332" s="22"/>
      <c r="P332" s="22"/>
      <c r="Q332" s="22"/>
      <c r="R332" s="23"/>
    </row>
    <row r="333" s="3" customFormat="1" ht="14.25" spans="1:18">
      <c r="A333" s="21"/>
      <c r="B333" s="22"/>
      <c r="C333" s="22"/>
      <c r="D333" s="23"/>
      <c r="E333" s="22"/>
      <c r="F333" s="21"/>
      <c r="G333" s="22"/>
      <c r="H333" s="22"/>
      <c r="I333" s="22"/>
      <c r="J333" s="22"/>
      <c r="K333" s="22"/>
      <c r="L333" s="22"/>
      <c r="M333" s="22"/>
      <c r="N333" s="22"/>
      <c r="O333" s="22"/>
      <c r="P333" s="22"/>
      <c r="Q333" s="22"/>
      <c r="R333" s="23"/>
    </row>
    <row r="334" s="3" customFormat="1" ht="14.25" spans="1:18">
      <c r="A334" s="21"/>
      <c r="B334" s="22"/>
      <c r="C334" s="22"/>
      <c r="D334" s="23"/>
      <c r="E334" s="22"/>
      <c r="F334" s="21"/>
      <c r="G334" s="22"/>
      <c r="H334" s="22"/>
      <c r="I334" s="22"/>
      <c r="J334" s="22"/>
      <c r="K334" s="22"/>
      <c r="L334" s="22"/>
      <c r="M334" s="22"/>
      <c r="N334" s="22"/>
      <c r="O334" s="22"/>
      <c r="P334" s="22"/>
      <c r="Q334" s="22"/>
      <c r="R334" s="23"/>
    </row>
    <row r="335" s="10" customFormat="1" spans="1:18">
      <c r="A335" s="21"/>
      <c r="B335" s="22"/>
      <c r="C335" s="22"/>
      <c r="D335" s="23"/>
      <c r="E335" s="22"/>
      <c r="F335" s="21"/>
      <c r="G335" s="22"/>
      <c r="H335" s="22"/>
      <c r="I335" s="22"/>
      <c r="J335" s="22"/>
      <c r="K335" s="22"/>
      <c r="L335" s="22"/>
      <c r="M335" s="22"/>
      <c r="N335" s="22"/>
      <c r="O335" s="22"/>
      <c r="P335" s="22"/>
      <c r="Q335" s="22"/>
      <c r="R335" s="23"/>
    </row>
    <row r="336" s="1" customFormat="1" spans="1:18">
      <c r="A336" s="21"/>
      <c r="B336" s="22"/>
      <c r="C336" s="22"/>
      <c r="D336" s="23"/>
      <c r="E336" s="22"/>
      <c r="F336" s="21"/>
      <c r="G336" s="22"/>
      <c r="H336" s="22"/>
      <c r="I336" s="22"/>
      <c r="J336" s="22"/>
      <c r="K336" s="22"/>
      <c r="L336" s="22"/>
      <c r="M336" s="22"/>
      <c r="N336" s="22"/>
      <c r="O336" s="22"/>
      <c r="P336" s="22"/>
      <c r="Q336" s="22"/>
      <c r="R336" s="23"/>
    </row>
    <row r="337" s="13" customFormat="1" spans="1:18">
      <c r="A337" s="21"/>
      <c r="B337" s="22"/>
      <c r="C337" s="22"/>
      <c r="D337" s="23"/>
      <c r="E337" s="22"/>
      <c r="F337" s="21"/>
      <c r="G337" s="22"/>
      <c r="H337" s="22"/>
      <c r="I337" s="22"/>
      <c r="J337" s="22"/>
      <c r="K337" s="22"/>
      <c r="L337" s="22"/>
      <c r="M337" s="22"/>
      <c r="N337" s="22"/>
      <c r="O337" s="22"/>
      <c r="P337" s="22"/>
      <c r="Q337" s="22"/>
      <c r="R337" s="23"/>
    </row>
    <row r="338" s="1" customFormat="1" spans="1:18">
      <c r="A338" s="21"/>
      <c r="B338" s="22"/>
      <c r="C338" s="22"/>
      <c r="D338" s="23"/>
      <c r="E338" s="22"/>
      <c r="F338" s="21"/>
      <c r="G338" s="22"/>
      <c r="H338" s="22"/>
      <c r="I338" s="22"/>
      <c r="J338" s="22"/>
      <c r="K338" s="22"/>
      <c r="L338" s="22"/>
      <c r="M338" s="22"/>
      <c r="N338" s="22"/>
      <c r="O338" s="22"/>
      <c r="P338" s="22"/>
      <c r="Q338" s="22"/>
      <c r="R338" s="23"/>
    </row>
    <row r="339" s="1" customFormat="1" spans="1:18">
      <c r="A339" s="21"/>
      <c r="B339" s="22"/>
      <c r="C339" s="22"/>
      <c r="D339" s="23"/>
      <c r="E339" s="22"/>
      <c r="F339" s="21"/>
      <c r="G339" s="22"/>
      <c r="H339" s="22"/>
      <c r="I339" s="22"/>
      <c r="J339" s="22"/>
      <c r="K339" s="22"/>
      <c r="L339" s="22"/>
      <c r="M339" s="22"/>
      <c r="N339" s="22"/>
      <c r="O339" s="22"/>
      <c r="P339" s="22"/>
      <c r="Q339" s="22"/>
      <c r="R339" s="23"/>
    </row>
    <row r="340" s="14" customFormat="1" spans="1:18">
      <c r="A340" s="21"/>
      <c r="B340" s="22"/>
      <c r="C340" s="22"/>
      <c r="D340" s="23"/>
      <c r="E340" s="22"/>
      <c r="F340" s="21"/>
      <c r="G340" s="22"/>
      <c r="H340" s="22"/>
      <c r="I340" s="22"/>
      <c r="J340" s="22"/>
      <c r="K340" s="22"/>
      <c r="L340" s="22"/>
      <c r="M340" s="22"/>
      <c r="N340" s="22"/>
      <c r="O340" s="22"/>
      <c r="P340" s="22"/>
      <c r="Q340" s="22"/>
      <c r="R340" s="23"/>
    </row>
    <row r="341" s="3" customFormat="1" ht="14.25" spans="1:18">
      <c r="A341" s="21"/>
      <c r="B341" s="22"/>
      <c r="C341" s="22"/>
      <c r="D341" s="23"/>
      <c r="E341" s="22"/>
      <c r="F341" s="21"/>
      <c r="G341" s="22"/>
      <c r="H341" s="22"/>
      <c r="I341" s="22"/>
      <c r="J341" s="22"/>
      <c r="K341" s="22"/>
      <c r="L341" s="22"/>
      <c r="M341" s="22"/>
      <c r="N341" s="22"/>
      <c r="O341" s="22"/>
      <c r="P341" s="22"/>
      <c r="Q341" s="22"/>
      <c r="R341" s="23"/>
    </row>
    <row r="342" s="3" customFormat="1" ht="14.25" spans="1:18">
      <c r="A342" s="21"/>
      <c r="B342" s="22"/>
      <c r="C342" s="22"/>
      <c r="D342" s="23"/>
      <c r="E342" s="22"/>
      <c r="F342" s="21"/>
      <c r="G342" s="22"/>
      <c r="H342" s="22"/>
      <c r="I342" s="22"/>
      <c r="J342" s="22"/>
      <c r="K342" s="22"/>
      <c r="L342" s="22"/>
      <c r="M342" s="22"/>
      <c r="N342" s="22"/>
      <c r="O342" s="22"/>
      <c r="P342" s="22"/>
      <c r="Q342" s="22"/>
      <c r="R342" s="23"/>
    </row>
    <row r="343" s="3" customFormat="1" ht="14.25" spans="1:18">
      <c r="A343" s="21"/>
      <c r="B343" s="22"/>
      <c r="C343" s="22"/>
      <c r="D343" s="23"/>
      <c r="E343" s="22"/>
      <c r="F343" s="21"/>
      <c r="G343" s="22"/>
      <c r="H343" s="22"/>
      <c r="I343" s="22"/>
      <c r="J343" s="22"/>
      <c r="K343" s="22"/>
      <c r="L343" s="22"/>
      <c r="M343" s="22"/>
      <c r="N343" s="22"/>
      <c r="O343" s="22"/>
      <c r="P343" s="22"/>
      <c r="Q343" s="22"/>
      <c r="R343" s="23"/>
    </row>
    <row r="344" s="15" customFormat="1" ht="14.25" spans="1:18">
      <c r="A344" s="21"/>
      <c r="B344" s="22"/>
      <c r="C344" s="22"/>
      <c r="D344" s="23"/>
      <c r="E344" s="22"/>
      <c r="F344" s="21"/>
      <c r="G344" s="22"/>
      <c r="H344" s="22"/>
      <c r="I344" s="22"/>
      <c r="J344" s="22"/>
      <c r="K344" s="22"/>
      <c r="L344" s="22"/>
      <c r="M344" s="22"/>
      <c r="N344" s="22"/>
      <c r="O344" s="22"/>
      <c r="P344" s="22"/>
      <c r="Q344" s="22"/>
      <c r="R344" s="23"/>
    </row>
    <row r="345" s="15" customFormat="1" ht="14.25" spans="1:18">
      <c r="A345" s="21"/>
      <c r="B345" s="22"/>
      <c r="C345" s="22"/>
      <c r="D345" s="23"/>
      <c r="E345" s="22"/>
      <c r="F345" s="21"/>
      <c r="G345" s="22"/>
      <c r="H345" s="22"/>
      <c r="I345" s="22"/>
      <c r="J345" s="22"/>
      <c r="K345" s="22"/>
      <c r="L345" s="22"/>
      <c r="M345" s="22"/>
      <c r="N345" s="22"/>
      <c r="O345" s="22"/>
      <c r="P345" s="22"/>
      <c r="Q345" s="22"/>
      <c r="R345" s="23"/>
    </row>
    <row r="346" s="3" customFormat="1" ht="14.25" spans="1:18">
      <c r="A346" s="21"/>
      <c r="B346" s="22"/>
      <c r="C346" s="22"/>
      <c r="D346" s="23"/>
      <c r="E346" s="22"/>
      <c r="F346" s="21"/>
      <c r="G346" s="22"/>
      <c r="H346" s="22"/>
      <c r="I346" s="22"/>
      <c r="J346" s="22"/>
      <c r="K346" s="22"/>
      <c r="L346" s="22"/>
      <c r="M346" s="22"/>
      <c r="N346" s="22"/>
      <c r="O346" s="22"/>
      <c r="P346" s="22"/>
      <c r="Q346" s="22"/>
      <c r="R346" s="23"/>
    </row>
    <row r="347" s="12" customFormat="1" ht="14.25" spans="1:18">
      <c r="A347" s="21"/>
      <c r="B347" s="22"/>
      <c r="C347" s="22"/>
      <c r="D347" s="23"/>
      <c r="E347" s="22"/>
      <c r="F347" s="21"/>
      <c r="G347" s="22"/>
      <c r="H347" s="22"/>
      <c r="I347" s="22"/>
      <c r="J347" s="22"/>
      <c r="K347" s="22"/>
      <c r="L347" s="22"/>
      <c r="M347" s="22"/>
      <c r="N347" s="22"/>
      <c r="O347" s="22"/>
      <c r="P347" s="22"/>
      <c r="Q347" s="22"/>
      <c r="R347" s="23"/>
    </row>
    <row r="348" s="3" customFormat="1" ht="14.25" spans="1:18">
      <c r="A348" s="21"/>
      <c r="B348" s="22"/>
      <c r="C348" s="22"/>
      <c r="D348" s="23"/>
      <c r="E348" s="22"/>
      <c r="F348" s="21"/>
      <c r="G348" s="22"/>
      <c r="H348" s="22"/>
      <c r="I348" s="22"/>
      <c r="J348" s="22"/>
      <c r="K348" s="22"/>
      <c r="L348" s="22"/>
      <c r="M348" s="22"/>
      <c r="N348" s="22"/>
      <c r="O348" s="22"/>
      <c r="P348" s="22"/>
      <c r="Q348" s="22"/>
      <c r="R348" s="23"/>
    </row>
    <row r="349" s="10" customFormat="1" spans="1:18">
      <c r="A349" s="21"/>
      <c r="B349" s="22"/>
      <c r="C349" s="22"/>
      <c r="D349" s="23"/>
      <c r="E349" s="22"/>
      <c r="F349" s="21"/>
      <c r="G349" s="22"/>
      <c r="H349" s="22"/>
      <c r="I349" s="22"/>
      <c r="J349" s="22"/>
      <c r="K349" s="22"/>
      <c r="L349" s="22"/>
      <c r="M349" s="22"/>
      <c r="N349" s="22"/>
      <c r="O349" s="22"/>
      <c r="P349" s="22"/>
      <c r="Q349" s="22"/>
      <c r="R349" s="23"/>
    </row>
    <row r="350" s="10" customFormat="1" spans="1:18">
      <c r="A350" s="21"/>
      <c r="B350" s="22"/>
      <c r="C350" s="22"/>
      <c r="D350" s="23"/>
      <c r="E350" s="22"/>
      <c r="F350" s="21"/>
      <c r="G350" s="22"/>
      <c r="H350" s="22"/>
      <c r="I350" s="22"/>
      <c r="J350" s="22"/>
      <c r="K350" s="22"/>
      <c r="L350" s="22"/>
      <c r="M350" s="22"/>
      <c r="N350" s="22"/>
      <c r="O350" s="22"/>
      <c r="P350" s="22"/>
      <c r="Q350" s="22"/>
      <c r="R350" s="23"/>
    </row>
    <row r="351" s="10" customFormat="1" spans="1:18">
      <c r="A351" s="21"/>
      <c r="B351" s="22"/>
      <c r="C351" s="22"/>
      <c r="D351" s="23"/>
      <c r="E351" s="22"/>
      <c r="F351" s="21"/>
      <c r="G351" s="22"/>
      <c r="H351" s="22"/>
      <c r="I351" s="22"/>
      <c r="J351" s="22"/>
      <c r="K351" s="22"/>
      <c r="L351" s="22"/>
      <c r="M351" s="22"/>
      <c r="N351" s="22"/>
      <c r="O351" s="22"/>
      <c r="P351" s="22"/>
      <c r="Q351" s="22"/>
      <c r="R351" s="23"/>
    </row>
    <row r="352" s="10" customFormat="1" spans="1:18">
      <c r="A352" s="21"/>
      <c r="B352" s="22"/>
      <c r="C352" s="22"/>
      <c r="D352" s="23"/>
      <c r="E352" s="22"/>
      <c r="F352" s="21"/>
      <c r="G352" s="22"/>
      <c r="H352" s="22"/>
      <c r="I352" s="22"/>
      <c r="J352" s="22"/>
      <c r="K352" s="22"/>
      <c r="L352" s="22"/>
      <c r="M352" s="22"/>
      <c r="N352" s="22"/>
      <c r="O352" s="22"/>
      <c r="P352" s="22"/>
      <c r="Q352" s="22"/>
      <c r="R352" s="23"/>
    </row>
    <row r="353" s="1" customFormat="1" spans="1:18">
      <c r="A353" s="21"/>
      <c r="B353" s="22"/>
      <c r="C353" s="22"/>
      <c r="D353" s="23"/>
      <c r="E353" s="22"/>
      <c r="F353" s="21"/>
      <c r="G353" s="22"/>
      <c r="H353" s="22"/>
      <c r="I353" s="22"/>
      <c r="J353" s="22"/>
      <c r="K353" s="22"/>
      <c r="L353" s="22"/>
      <c r="M353" s="22"/>
      <c r="N353" s="22"/>
      <c r="O353" s="22"/>
      <c r="P353" s="22"/>
      <c r="Q353" s="22"/>
      <c r="R353" s="23"/>
    </row>
    <row r="354" s="1" customFormat="1" spans="1:18">
      <c r="A354" s="21"/>
      <c r="B354" s="22"/>
      <c r="C354" s="22"/>
      <c r="D354" s="23"/>
      <c r="E354" s="22"/>
      <c r="F354" s="21"/>
      <c r="G354" s="22"/>
      <c r="H354" s="22"/>
      <c r="I354" s="22"/>
      <c r="J354" s="22"/>
      <c r="K354" s="22"/>
      <c r="L354" s="22"/>
      <c r="M354" s="22"/>
      <c r="N354" s="22"/>
      <c r="O354" s="22"/>
      <c r="P354" s="22"/>
      <c r="Q354" s="22"/>
      <c r="R354" s="23"/>
    </row>
    <row r="355" s="1" customFormat="1" spans="1:18">
      <c r="A355" s="21"/>
      <c r="B355" s="22"/>
      <c r="C355" s="22"/>
      <c r="D355" s="23"/>
      <c r="E355" s="22"/>
      <c r="F355" s="21"/>
      <c r="G355" s="22"/>
      <c r="H355" s="22"/>
      <c r="I355" s="22"/>
      <c r="J355" s="22"/>
      <c r="K355" s="22"/>
      <c r="L355" s="22"/>
      <c r="M355" s="22"/>
      <c r="N355" s="22"/>
      <c r="O355" s="22"/>
      <c r="P355" s="22"/>
      <c r="Q355" s="22"/>
      <c r="R355" s="23"/>
    </row>
    <row r="356" s="3" customFormat="1" ht="14.25" spans="1:18">
      <c r="A356" s="21"/>
      <c r="B356" s="22"/>
      <c r="C356" s="22"/>
      <c r="D356" s="23"/>
      <c r="E356" s="22"/>
      <c r="F356" s="21"/>
      <c r="G356" s="22"/>
      <c r="H356" s="22"/>
      <c r="I356" s="22"/>
      <c r="J356" s="22"/>
      <c r="K356" s="22"/>
      <c r="L356" s="22"/>
      <c r="M356" s="22"/>
      <c r="N356" s="22"/>
      <c r="O356" s="22"/>
      <c r="P356" s="22"/>
      <c r="Q356" s="22"/>
      <c r="R356" s="23"/>
    </row>
    <row r="357" s="3" customFormat="1" ht="14.25" spans="1:18">
      <c r="A357" s="21"/>
      <c r="B357" s="22"/>
      <c r="C357" s="22"/>
      <c r="D357" s="23"/>
      <c r="E357" s="22"/>
      <c r="F357" s="21"/>
      <c r="G357" s="22"/>
      <c r="H357" s="22"/>
      <c r="I357" s="22"/>
      <c r="J357" s="22"/>
      <c r="K357" s="22"/>
      <c r="L357" s="22"/>
      <c r="M357" s="22"/>
      <c r="N357" s="22"/>
      <c r="O357" s="22"/>
      <c r="P357" s="22"/>
      <c r="Q357" s="22"/>
      <c r="R357" s="23"/>
    </row>
    <row r="358" s="3" customFormat="1" ht="14.25" spans="1:18">
      <c r="A358" s="21"/>
      <c r="B358" s="22"/>
      <c r="C358" s="22"/>
      <c r="D358" s="23"/>
      <c r="E358" s="22"/>
      <c r="F358" s="21"/>
      <c r="G358" s="22"/>
      <c r="H358" s="22"/>
      <c r="I358" s="22"/>
      <c r="J358" s="22"/>
      <c r="K358" s="22"/>
      <c r="L358" s="22"/>
      <c r="M358" s="22"/>
      <c r="N358" s="22"/>
      <c r="O358" s="22"/>
      <c r="P358" s="22"/>
      <c r="Q358" s="22"/>
      <c r="R358" s="23"/>
    </row>
    <row r="359" s="15" customFormat="1" ht="14.25" spans="1:18">
      <c r="A359" s="21"/>
      <c r="B359" s="22"/>
      <c r="C359" s="22"/>
      <c r="D359" s="23"/>
      <c r="E359" s="22"/>
      <c r="F359" s="21"/>
      <c r="G359" s="22"/>
      <c r="H359" s="22"/>
      <c r="I359" s="22"/>
      <c r="J359" s="22"/>
      <c r="K359" s="22"/>
      <c r="L359" s="22"/>
      <c r="M359" s="22"/>
      <c r="N359" s="22"/>
      <c r="O359" s="22"/>
      <c r="P359" s="22"/>
      <c r="Q359" s="22"/>
      <c r="R359" s="23"/>
    </row>
    <row r="360" s="3" customFormat="1" ht="14.25" spans="1:18">
      <c r="A360" s="21"/>
      <c r="B360" s="22"/>
      <c r="C360" s="22"/>
      <c r="D360" s="23"/>
      <c r="E360" s="22"/>
      <c r="F360" s="21"/>
      <c r="G360" s="22"/>
      <c r="H360" s="22"/>
      <c r="I360" s="22"/>
      <c r="J360" s="22"/>
      <c r="K360" s="22"/>
      <c r="L360" s="22"/>
      <c r="M360" s="22"/>
      <c r="N360" s="22"/>
      <c r="O360" s="22"/>
      <c r="P360" s="22"/>
      <c r="Q360" s="22"/>
      <c r="R360" s="23"/>
    </row>
    <row r="361" s="3" customFormat="1" ht="14.25" spans="1:18">
      <c r="A361" s="21"/>
      <c r="B361" s="22"/>
      <c r="C361" s="22"/>
      <c r="D361" s="23"/>
      <c r="E361" s="22"/>
      <c r="F361" s="21"/>
      <c r="G361" s="22"/>
      <c r="H361" s="22"/>
      <c r="I361" s="22"/>
      <c r="J361" s="22"/>
      <c r="K361" s="22"/>
      <c r="L361" s="22"/>
      <c r="M361" s="22"/>
      <c r="N361" s="22"/>
      <c r="O361" s="22"/>
      <c r="P361" s="22"/>
      <c r="Q361" s="22"/>
      <c r="R361" s="23"/>
    </row>
    <row r="362" s="3" customFormat="1" ht="14.25" spans="1:18">
      <c r="A362" s="21"/>
      <c r="B362" s="22"/>
      <c r="C362" s="22"/>
      <c r="D362" s="23"/>
      <c r="E362" s="22"/>
      <c r="F362" s="21"/>
      <c r="G362" s="22"/>
      <c r="H362" s="22"/>
      <c r="I362" s="22"/>
      <c r="J362" s="22"/>
      <c r="K362" s="22"/>
      <c r="L362" s="22"/>
      <c r="M362" s="22"/>
      <c r="N362" s="22"/>
      <c r="O362" s="22"/>
      <c r="P362" s="22"/>
      <c r="Q362" s="22"/>
      <c r="R362" s="23"/>
    </row>
    <row r="363" s="1" customFormat="1" spans="1:18">
      <c r="A363" s="21"/>
      <c r="B363" s="22"/>
      <c r="C363" s="22"/>
      <c r="D363" s="23"/>
      <c r="E363" s="22"/>
      <c r="F363" s="21"/>
      <c r="G363" s="22"/>
      <c r="H363" s="22"/>
      <c r="I363" s="22"/>
      <c r="J363" s="22"/>
      <c r="K363" s="22"/>
      <c r="L363" s="22"/>
      <c r="M363" s="22"/>
      <c r="N363" s="22"/>
      <c r="O363" s="22"/>
      <c r="P363" s="22"/>
      <c r="Q363" s="22"/>
      <c r="R363" s="23"/>
    </row>
    <row r="364" s="10" customFormat="1" spans="1:18">
      <c r="A364" s="21"/>
      <c r="B364" s="22"/>
      <c r="C364" s="22"/>
      <c r="D364" s="23"/>
      <c r="E364" s="22"/>
      <c r="F364" s="21"/>
      <c r="G364" s="22"/>
      <c r="H364" s="22"/>
      <c r="I364" s="22"/>
      <c r="J364" s="22"/>
      <c r="K364" s="22"/>
      <c r="L364" s="22"/>
      <c r="M364" s="22"/>
      <c r="N364" s="22"/>
      <c r="O364" s="22"/>
      <c r="P364" s="22"/>
      <c r="Q364" s="22"/>
      <c r="R364" s="23"/>
    </row>
    <row r="365" s="10" customFormat="1" spans="1:18">
      <c r="A365" s="21"/>
      <c r="B365" s="22"/>
      <c r="C365" s="22"/>
      <c r="D365" s="23"/>
      <c r="E365" s="22"/>
      <c r="F365" s="21"/>
      <c r="G365" s="22"/>
      <c r="H365" s="22"/>
      <c r="I365" s="22"/>
      <c r="J365" s="22"/>
      <c r="K365" s="22"/>
      <c r="L365" s="22"/>
      <c r="M365" s="22"/>
      <c r="N365" s="22"/>
      <c r="O365" s="22"/>
      <c r="P365" s="22"/>
      <c r="Q365" s="22"/>
      <c r="R365" s="23"/>
    </row>
    <row r="366" s="10" customFormat="1" spans="1:18">
      <c r="A366" s="21"/>
      <c r="B366" s="22"/>
      <c r="C366" s="22"/>
      <c r="D366" s="23"/>
      <c r="E366" s="22"/>
      <c r="F366" s="21"/>
      <c r="G366" s="22"/>
      <c r="H366" s="22"/>
      <c r="I366" s="22"/>
      <c r="J366" s="22"/>
      <c r="K366" s="22"/>
      <c r="L366" s="22"/>
      <c r="M366" s="22"/>
      <c r="N366" s="22"/>
      <c r="O366" s="22"/>
      <c r="P366" s="22"/>
      <c r="Q366" s="22"/>
      <c r="R366" s="23"/>
    </row>
    <row r="367" s="1" customFormat="1" spans="1:18">
      <c r="A367" s="21"/>
      <c r="B367" s="22"/>
      <c r="C367" s="22"/>
      <c r="D367" s="23"/>
      <c r="E367" s="22"/>
      <c r="F367" s="21"/>
      <c r="G367" s="22"/>
      <c r="H367" s="22"/>
      <c r="I367" s="22"/>
      <c r="J367" s="22"/>
      <c r="K367" s="22"/>
      <c r="L367" s="22"/>
      <c r="M367" s="22"/>
      <c r="N367" s="22"/>
      <c r="O367" s="22"/>
      <c r="P367" s="22"/>
      <c r="Q367" s="22"/>
      <c r="R367" s="23"/>
    </row>
    <row r="368" s="1" customFormat="1" spans="1:18">
      <c r="A368" s="21"/>
      <c r="B368" s="22"/>
      <c r="C368" s="22"/>
      <c r="D368" s="23"/>
      <c r="E368" s="22"/>
      <c r="F368" s="21"/>
      <c r="G368" s="22"/>
      <c r="H368" s="22"/>
      <c r="I368" s="22"/>
      <c r="J368" s="22"/>
      <c r="K368" s="22"/>
      <c r="L368" s="22"/>
      <c r="M368" s="22"/>
      <c r="N368" s="22"/>
      <c r="O368" s="22"/>
      <c r="P368" s="22"/>
      <c r="Q368" s="22"/>
      <c r="R368" s="23"/>
    </row>
    <row r="369" s="1" customFormat="1" spans="1:18">
      <c r="A369" s="21"/>
      <c r="B369" s="22"/>
      <c r="C369" s="22"/>
      <c r="D369" s="23"/>
      <c r="E369" s="22"/>
      <c r="F369" s="21"/>
      <c r="G369" s="22"/>
      <c r="H369" s="22"/>
      <c r="I369" s="22"/>
      <c r="J369" s="22"/>
      <c r="K369" s="22"/>
      <c r="L369" s="22"/>
      <c r="M369" s="22"/>
      <c r="N369" s="22"/>
      <c r="O369" s="22"/>
      <c r="P369" s="22"/>
      <c r="Q369" s="22"/>
      <c r="R369" s="23"/>
    </row>
    <row r="370" s="1" customFormat="1" spans="1:18">
      <c r="A370" s="21"/>
      <c r="B370" s="22"/>
      <c r="C370" s="22"/>
      <c r="D370" s="23"/>
      <c r="E370" s="22"/>
      <c r="F370" s="21"/>
      <c r="G370" s="22"/>
      <c r="H370" s="22"/>
      <c r="I370" s="22"/>
      <c r="J370" s="22"/>
      <c r="K370" s="22"/>
      <c r="L370" s="22"/>
      <c r="M370" s="22"/>
      <c r="N370" s="22"/>
      <c r="O370" s="22"/>
      <c r="P370" s="22"/>
      <c r="Q370" s="22"/>
      <c r="R370" s="23"/>
    </row>
    <row r="371" s="16" customFormat="1" ht="14.25" spans="1:18">
      <c r="A371" s="21"/>
      <c r="B371" s="22"/>
      <c r="C371" s="22"/>
      <c r="D371" s="23"/>
      <c r="E371" s="22"/>
      <c r="F371" s="21"/>
      <c r="G371" s="22"/>
      <c r="H371" s="22"/>
      <c r="I371" s="22"/>
      <c r="J371" s="22"/>
      <c r="K371" s="22"/>
      <c r="L371" s="22"/>
      <c r="M371" s="22"/>
      <c r="N371" s="22"/>
      <c r="O371" s="22"/>
      <c r="P371" s="22"/>
      <c r="Q371" s="22"/>
      <c r="R371" s="23"/>
    </row>
    <row r="372" s="16" customFormat="1" ht="14.25" spans="1:18">
      <c r="A372" s="21"/>
      <c r="B372" s="22"/>
      <c r="C372" s="22"/>
      <c r="D372" s="23"/>
      <c r="E372" s="22"/>
      <c r="F372" s="21"/>
      <c r="G372" s="22"/>
      <c r="H372" s="22"/>
      <c r="I372" s="22"/>
      <c r="J372" s="22"/>
      <c r="K372" s="22"/>
      <c r="L372" s="22"/>
      <c r="M372" s="22"/>
      <c r="N372" s="22"/>
      <c r="O372" s="22"/>
      <c r="P372" s="22"/>
      <c r="Q372" s="22"/>
      <c r="R372" s="23"/>
    </row>
    <row r="373" s="17" customFormat="1" spans="1:18">
      <c r="A373" s="21"/>
      <c r="B373" s="22"/>
      <c r="C373" s="22"/>
      <c r="D373" s="23"/>
      <c r="E373" s="22"/>
      <c r="F373" s="21"/>
      <c r="G373" s="22"/>
      <c r="H373" s="22"/>
      <c r="I373" s="22"/>
      <c r="J373" s="22"/>
      <c r="K373" s="22"/>
      <c r="L373" s="22"/>
      <c r="M373" s="22"/>
      <c r="N373" s="22"/>
      <c r="O373" s="22"/>
      <c r="P373" s="22"/>
      <c r="Q373" s="22"/>
      <c r="R373" s="23"/>
    </row>
    <row r="374" s="2" customFormat="1" spans="1:18">
      <c r="A374" s="21"/>
      <c r="B374" s="22"/>
      <c r="C374" s="22"/>
      <c r="D374" s="23"/>
      <c r="E374" s="22"/>
      <c r="F374" s="21"/>
      <c r="G374" s="22"/>
      <c r="H374" s="22"/>
      <c r="I374" s="22"/>
      <c r="J374" s="22"/>
      <c r="K374" s="22"/>
      <c r="L374" s="22"/>
      <c r="M374" s="22"/>
      <c r="N374" s="22"/>
      <c r="O374" s="22"/>
      <c r="P374" s="22"/>
      <c r="Q374" s="22"/>
      <c r="R374" s="23"/>
    </row>
    <row r="375" s="16" customFormat="1" ht="14.25" spans="1:18">
      <c r="A375" s="21"/>
      <c r="B375" s="22"/>
      <c r="C375" s="22"/>
      <c r="D375" s="23"/>
      <c r="E375" s="22"/>
      <c r="F375" s="21"/>
      <c r="G375" s="22"/>
      <c r="H375" s="22"/>
      <c r="I375" s="22"/>
      <c r="J375" s="22"/>
      <c r="K375" s="22"/>
      <c r="L375" s="22"/>
      <c r="M375" s="22"/>
      <c r="N375" s="22"/>
      <c r="O375" s="22"/>
      <c r="P375" s="22"/>
      <c r="Q375" s="22"/>
      <c r="R375" s="23"/>
    </row>
    <row r="376" s="3" customFormat="1" ht="14.25" spans="1:18">
      <c r="A376" s="21"/>
      <c r="B376" s="22"/>
      <c r="C376" s="22"/>
      <c r="D376" s="23"/>
      <c r="E376" s="22"/>
      <c r="F376" s="21"/>
      <c r="G376" s="22"/>
      <c r="H376" s="22"/>
      <c r="I376" s="22"/>
      <c r="J376" s="22"/>
      <c r="K376" s="22"/>
      <c r="L376" s="22"/>
      <c r="M376" s="22"/>
      <c r="N376" s="22"/>
      <c r="O376" s="22"/>
      <c r="P376" s="22"/>
      <c r="Q376" s="22"/>
      <c r="R376" s="23"/>
    </row>
    <row r="377" s="3" customFormat="1" ht="14.25" spans="1:18">
      <c r="A377" s="21"/>
      <c r="B377" s="22"/>
      <c r="C377" s="22"/>
      <c r="D377" s="23"/>
      <c r="E377" s="22"/>
      <c r="F377" s="21"/>
      <c r="G377" s="22"/>
      <c r="H377" s="22"/>
      <c r="I377" s="22"/>
      <c r="J377" s="22"/>
      <c r="K377" s="22"/>
      <c r="L377" s="22"/>
      <c r="M377" s="22"/>
      <c r="N377" s="22"/>
      <c r="O377" s="22"/>
      <c r="P377" s="22"/>
      <c r="Q377" s="22"/>
      <c r="R377" s="23"/>
    </row>
    <row r="378" s="3" customFormat="1" ht="14.25" spans="1:18">
      <c r="A378" s="21"/>
      <c r="B378" s="22"/>
      <c r="C378" s="22"/>
      <c r="D378" s="23"/>
      <c r="E378" s="22"/>
      <c r="F378" s="21"/>
      <c r="G378" s="22"/>
      <c r="H378" s="22"/>
      <c r="I378" s="22"/>
      <c r="J378" s="22"/>
      <c r="K378" s="22"/>
      <c r="L378" s="22"/>
      <c r="M378" s="22"/>
      <c r="N378" s="22"/>
      <c r="O378" s="22"/>
      <c r="P378" s="22"/>
      <c r="Q378" s="22"/>
      <c r="R378" s="23"/>
    </row>
    <row r="379" s="3" customFormat="1" ht="14.25" spans="1:18">
      <c r="A379" s="21"/>
      <c r="B379" s="22"/>
      <c r="C379" s="22"/>
      <c r="D379" s="23"/>
      <c r="E379" s="22"/>
      <c r="F379" s="21"/>
      <c r="G379" s="22"/>
      <c r="H379" s="22"/>
      <c r="I379" s="22"/>
      <c r="J379" s="22"/>
      <c r="K379" s="22"/>
      <c r="L379" s="22"/>
      <c r="M379" s="22"/>
      <c r="N379" s="22"/>
      <c r="O379" s="22"/>
      <c r="P379" s="22"/>
      <c r="Q379" s="22"/>
      <c r="R379" s="23"/>
    </row>
    <row r="380" s="3" customFormat="1" ht="14.25" spans="1:18">
      <c r="A380" s="21"/>
      <c r="B380" s="22"/>
      <c r="C380" s="22"/>
      <c r="D380" s="23"/>
      <c r="E380" s="22"/>
      <c r="F380" s="21"/>
      <c r="G380" s="22"/>
      <c r="H380" s="22"/>
      <c r="I380" s="22"/>
      <c r="J380" s="22"/>
      <c r="K380" s="22"/>
      <c r="L380" s="22"/>
      <c r="M380" s="22"/>
      <c r="N380" s="22"/>
      <c r="O380" s="22"/>
      <c r="P380" s="22"/>
      <c r="Q380" s="22"/>
      <c r="R380" s="23"/>
    </row>
    <row r="381" s="3" customFormat="1" ht="14.25" spans="1:18">
      <c r="A381" s="21"/>
      <c r="B381" s="22"/>
      <c r="C381" s="22"/>
      <c r="D381" s="23"/>
      <c r="E381" s="22"/>
      <c r="F381" s="21"/>
      <c r="G381" s="22"/>
      <c r="H381" s="22"/>
      <c r="I381" s="22"/>
      <c r="J381" s="22"/>
      <c r="K381" s="22"/>
      <c r="L381" s="22"/>
      <c r="M381" s="22"/>
      <c r="N381" s="22"/>
      <c r="O381" s="22"/>
      <c r="P381" s="22"/>
      <c r="Q381" s="22"/>
      <c r="R381" s="23"/>
    </row>
    <row r="382" s="3" customFormat="1" ht="14.25" spans="1:18">
      <c r="A382" s="21"/>
      <c r="B382" s="22"/>
      <c r="C382" s="22"/>
      <c r="D382" s="23"/>
      <c r="E382" s="22"/>
      <c r="F382" s="21"/>
      <c r="G382" s="22"/>
      <c r="H382" s="22"/>
      <c r="I382" s="22"/>
      <c r="J382" s="22"/>
      <c r="K382" s="22"/>
      <c r="L382" s="22"/>
      <c r="M382" s="22"/>
      <c r="N382" s="22"/>
      <c r="O382" s="22"/>
      <c r="P382" s="22"/>
      <c r="Q382" s="22"/>
      <c r="R382" s="23"/>
    </row>
    <row r="383" s="3" customFormat="1" ht="14.25" spans="1:18">
      <c r="A383" s="21"/>
      <c r="B383" s="22"/>
      <c r="C383" s="22"/>
      <c r="D383" s="23"/>
      <c r="E383" s="22"/>
      <c r="F383" s="21"/>
      <c r="G383" s="22"/>
      <c r="H383" s="22"/>
      <c r="I383" s="22"/>
      <c r="J383" s="22"/>
      <c r="K383" s="22"/>
      <c r="L383" s="22"/>
      <c r="M383" s="22"/>
      <c r="N383" s="22"/>
      <c r="O383" s="22"/>
      <c r="P383" s="22"/>
      <c r="Q383" s="22"/>
      <c r="R383" s="23"/>
    </row>
    <row r="384" s="3" customFormat="1" ht="14.25" spans="1:18">
      <c r="A384" s="21"/>
      <c r="B384" s="22"/>
      <c r="C384" s="22"/>
      <c r="D384" s="23"/>
      <c r="E384" s="22"/>
      <c r="F384" s="21"/>
      <c r="G384" s="22"/>
      <c r="H384" s="22"/>
      <c r="I384" s="22"/>
      <c r="J384" s="22"/>
      <c r="K384" s="22"/>
      <c r="L384" s="22"/>
      <c r="M384" s="22"/>
      <c r="N384" s="22"/>
      <c r="O384" s="22"/>
      <c r="P384" s="22"/>
      <c r="Q384" s="22"/>
      <c r="R384" s="23"/>
    </row>
    <row r="385" s="3" customFormat="1" ht="14.25" spans="1:18">
      <c r="A385" s="21"/>
      <c r="B385" s="22"/>
      <c r="C385" s="22"/>
      <c r="D385" s="23"/>
      <c r="E385" s="22"/>
      <c r="F385" s="21"/>
      <c r="G385" s="22"/>
      <c r="H385" s="22"/>
      <c r="I385" s="22"/>
      <c r="J385" s="22"/>
      <c r="K385" s="22"/>
      <c r="L385" s="22"/>
      <c r="M385" s="22"/>
      <c r="N385" s="22"/>
      <c r="O385" s="22"/>
      <c r="P385" s="22"/>
      <c r="Q385" s="22"/>
      <c r="R385" s="23"/>
    </row>
    <row r="386" s="3" customFormat="1" ht="14.25" spans="1:18">
      <c r="A386" s="21"/>
      <c r="B386" s="22"/>
      <c r="C386" s="22"/>
      <c r="D386" s="23"/>
      <c r="E386" s="22"/>
      <c r="F386" s="21"/>
      <c r="G386" s="22"/>
      <c r="H386" s="22"/>
      <c r="I386" s="22"/>
      <c r="J386" s="22"/>
      <c r="K386" s="22"/>
      <c r="L386" s="22"/>
      <c r="M386" s="22"/>
      <c r="N386" s="22"/>
      <c r="O386" s="22"/>
      <c r="P386" s="22"/>
      <c r="Q386" s="22"/>
      <c r="R386" s="23"/>
    </row>
    <row r="387" s="1" customFormat="1" spans="1:18">
      <c r="A387" s="21"/>
      <c r="B387" s="22"/>
      <c r="C387" s="22"/>
      <c r="D387" s="23"/>
      <c r="E387" s="22"/>
      <c r="F387" s="21"/>
      <c r="G387" s="22"/>
      <c r="H387" s="22"/>
      <c r="I387" s="22"/>
      <c r="J387" s="22"/>
      <c r="K387" s="22"/>
      <c r="L387" s="22"/>
      <c r="M387" s="22"/>
      <c r="N387" s="22"/>
      <c r="O387" s="22"/>
      <c r="P387" s="22"/>
      <c r="Q387" s="22"/>
      <c r="R387" s="23"/>
    </row>
    <row r="388" s="3" customFormat="1" ht="14.25" spans="1:18">
      <c r="A388" s="21"/>
      <c r="B388" s="22"/>
      <c r="C388" s="22"/>
      <c r="D388" s="23"/>
      <c r="E388" s="22"/>
      <c r="F388" s="21"/>
      <c r="G388" s="22"/>
      <c r="H388" s="22"/>
      <c r="I388" s="22"/>
      <c r="J388" s="22"/>
      <c r="K388" s="22"/>
      <c r="L388" s="22"/>
      <c r="M388" s="22"/>
      <c r="N388" s="22"/>
      <c r="O388" s="22"/>
      <c r="P388" s="22"/>
      <c r="Q388" s="22"/>
      <c r="R388" s="23"/>
    </row>
    <row r="389" s="3" customFormat="1" ht="14.25" spans="1:18">
      <c r="A389" s="21"/>
      <c r="B389" s="22"/>
      <c r="C389" s="22"/>
      <c r="D389" s="23"/>
      <c r="E389" s="22"/>
      <c r="F389" s="21"/>
      <c r="G389" s="22"/>
      <c r="H389" s="22"/>
      <c r="I389" s="22"/>
      <c r="J389" s="22"/>
      <c r="K389" s="22"/>
      <c r="L389" s="22"/>
      <c r="M389" s="22"/>
      <c r="N389" s="22"/>
      <c r="O389" s="22"/>
      <c r="P389" s="22"/>
      <c r="Q389" s="22"/>
      <c r="R389" s="23"/>
    </row>
    <row r="390" s="10" customFormat="1" spans="1:18">
      <c r="A390" s="21"/>
      <c r="B390" s="22"/>
      <c r="C390" s="22"/>
      <c r="D390" s="23"/>
      <c r="E390" s="22"/>
      <c r="F390" s="21"/>
      <c r="G390" s="22"/>
      <c r="H390" s="22"/>
      <c r="I390" s="22"/>
      <c r="J390" s="22"/>
      <c r="K390" s="22"/>
      <c r="L390" s="22"/>
      <c r="M390" s="22"/>
      <c r="N390" s="22"/>
      <c r="O390" s="22"/>
      <c r="P390" s="22"/>
      <c r="Q390" s="22"/>
      <c r="R390" s="23"/>
    </row>
    <row r="391" s="3" customFormat="1" ht="14.25" spans="1:18">
      <c r="A391" s="21"/>
      <c r="B391" s="22"/>
      <c r="C391" s="22"/>
      <c r="D391" s="23"/>
      <c r="E391" s="22"/>
      <c r="F391" s="21"/>
      <c r="G391" s="22"/>
      <c r="H391" s="22"/>
      <c r="I391" s="22"/>
      <c r="J391" s="22"/>
      <c r="K391" s="22"/>
      <c r="L391" s="22"/>
      <c r="M391" s="22"/>
      <c r="N391" s="22"/>
      <c r="O391" s="22"/>
      <c r="P391" s="22"/>
      <c r="Q391" s="22"/>
      <c r="R391" s="23"/>
    </row>
    <row r="392" s="3" customFormat="1" ht="14.25" spans="1:18">
      <c r="A392" s="21"/>
      <c r="B392" s="22"/>
      <c r="C392" s="22"/>
      <c r="D392" s="23"/>
      <c r="E392" s="22"/>
      <c r="F392" s="21"/>
      <c r="G392" s="22"/>
      <c r="H392" s="22"/>
      <c r="I392" s="22"/>
      <c r="J392" s="22"/>
      <c r="K392" s="22"/>
      <c r="L392" s="22"/>
      <c r="M392" s="22"/>
      <c r="N392" s="22"/>
      <c r="O392" s="22"/>
      <c r="P392" s="22"/>
      <c r="Q392" s="22"/>
      <c r="R392" s="23"/>
    </row>
    <row r="393" s="3" customFormat="1" ht="14.25" spans="1:18">
      <c r="A393" s="21"/>
      <c r="B393" s="22"/>
      <c r="C393" s="22"/>
      <c r="D393" s="23"/>
      <c r="E393" s="22"/>
      <c r="F393" s="21"/>
      <c r="G393" s="22"/>
      <c r="H393" s="22"/>
      <c r="I393" s="22"/>
      <c r="J393" s="22"/>
      <c r="K393" s="22"/>
      <c r="L393" s="22"/>
      <c r="M393" s="22"/>
      <c r="N393" s="22"/>
      <c r="O393" s="22"/>
      <c r="P393" s="22"/>
      <c r="Q393" s="22"/>
      <c r="R393" s="23"/>
    </row>
    <row r="394" s="3" customFormat="1" ht="14.25" spans="1:18">
      <c r="A394" s="21"/>
      <c r="B394" s="22"/>
      <c r="C394" s="22"/>
      <c r="D394" s="23"/>
      <c r="E394" s="22"/>
      <c r="F394" s="21"/>
      <c r="G394" s="22"/>
      <c r="H394" s="22"/>
      <c r="I394" s="22"/>
      <c r="J394" s="22"/>
      <c r="K394" s="22"/>
      <c r="L394" s="22"/>
      <c r="M394" s="22"/>
      <c r="N394" s="22"/>
      <c r="O394" s="22"/>
      <c r="P394" s="22"/>
      <c r="Q394" s="22"/>
      <c r="R394" s="23"/>
    </row>
    <row r="395" s="1" customFormat="1" spans="1:18">
      <c r="A395" s="21"/>
      <c r="B395" s="22"/>
      <c r="C395" s="22"/>
      <c r="D395" s="23"/>
      <c r="E395" s="22"/>
      <c r="F395" s="21"/>
      <c r="G395" s="22"/>
      <c r="H395" s="22"/>
      <c r="I395" s="22"/>
      <c r="J395" s="22"/>
      <c r="K395" s="22"/>
      <c r="L395" s="22"/>
      <c r="M395" s="22"/>
      <c r="N395" s="22"/>
      <c r="O395" s="22"/>
      <c r="P395" s="22"/>
      <c r="Q395" s="22"/>
      <c r="R395" s="23"/>
    </row>
    <row r="396" s="16" customFormat="1" ht="14.25" spans="1:18">
      <c r="A396" s="21"/>
      <c r="B396" s="22"/>
      <c r="C396" s="22"/>
      <c r="D396" s="23"/>
      <c r="E396" s="22"/>
      <c r="F396" s="21"/>
      <c r="G396" s="22"/>
      <c r="H396" s="22"/>
      <c r="I396" s="22"/>
      <c r="J396" s="22"/>
      <c r="K396" s="22"/>
      <c r="L396" s="22"/>
      <c r="M396" s="22"/>
      <c r="N396" s="22"/>
      <c r="O396" s="22"/>
      <c r="P396" s="22"/>
      <c r="Q396" s="22"/>
      <c r="R396" s="23"/>
    </row>
    <row r="397" s="16" customFormat="1" ht="14.25" spans="1:18">
      <c r="A397" s="21"/>
      <c r="B397" s="22"/>
      <c r="C397" s="22"/>
      <c r="D397" s="23"/>
      <c r="E397" s="22"/>
      <c r="F397" s="21"/>
      <c r="G397" s="22"/>
      <c r="H397" s="22"/>
      <c r="I397" s="22"/>
      <c r="J397" s="22"/>
      <c r="K397" s="22"/>
      <c r="L397" s="22"/>
      <c r="M397" s="22"/>
      <c r="N397" s="22"/>
      <c r="O397" s="22"/>
      <c r="P397" s="22"/>
      <c r="Q397" s="22"/>
      <c r="R397" s="23"/>
    </row>
    <row r="398" s="2" customFormat="1" spans="1:18">
      <c r="A398" s="21"/>
      <c r="B398" s="22"/>
      <c r="C398" s="22"/>
      <c r="D398" s="23"/>
      <c r="E398" s="22"/>
      <c r="F398" s="21"/>
      <c r="G398" s="22"/>
      <c r="H398" s="22"/>
      <c r="I398" s="22"/>
      <c r="J398" s="22"/>
      <c r="K398" s="22"/>
      <c r="L398" s="22"/>
      <c r="M398" s="22"/>
      <c r="N398" s="22"/>
      <c r="O398" s="22"/>
      <c r="P398" s="22"/>
      <c r="Q398" s="22"/>
      <c r="R398" s="23"/>
    </row>
    <row r="399" s="16" customFormat="1" ht="14.25" spans="1:18">
      <c r="A399" s="21"/>
      <c r="B399" s="22"/>
      <c r="C399" s="22"/>
      <c r="D399" s="23"/>
      <c r="E399" s="22"/>
      <c r="F399" s="21"/>
      <c r="G399" s="22"/>
      <c r="H399" s="22"/>
      <c r="I399" s="22"/>
      <c r="J399" s="22"/>
      <c r="K399" s="22"/>
      <c r="L399" s="22"/>
      <c r="M399" s="22"/>
      <c r="N399" s="22"/>
      <c r="O399" s="22"/>
      <c r="P399" s="22"/>
      <c r="Q399" s="22"/>
      <c r="R399" s="23"/>
    </row>
    <row r="400" s="2" customFormat="1" spans="1:18">
      <c r="A400" s="21"/>
      <c r="B400" s="22"/>
      <c r="C400" s="22"/>
      <c r="D400" s="23"/>
      <c r="E400" s="22"/>
      <c r="F400" s="21"/>
      <c r="G400" s="22"/>
      <c r="H400" s="22"/>
      <c r="I400" s="22"/>
      <c r="J400" s="22"/>
      <c r="K400" s="22"/>
      <c r="L400" s="22"/>
      <c r="M400" s="22"/>
      <c r="N400" s="22"/>
      <c r="O400" s="22"/>
      <c r="P400" s="22"/>
      <c r="Q400" s="22"/>
      <c r="R400" s="23"/>
    </row>
    <row r="401" s="16" customFormat="1" ht="14.25" spans="1:18">
      <c r="A401" s="21"/>
      <c r="B401" s="22"/>
      <c r="C401" s="22"/>
      <c r="D401" s="23"/>
      <c r="E401" s="22"/>
      <c r="F401" s="21"/>
      <c r="G401" s="22"/>
      <c r="H401" s="22"/>
      <c r="I401" s="22"/>
      <c r="J401" s="22"/>
      <c r="K401" s="22"/>
      <c r="L401" s="22"/>
      <c r="M401" s="22"/>
      <c r="N401" s="22"/>
      <c r="O401" s="22"/>
      <c r="P401" s="22"/>
      <c r="Q401" s="22"/>
      <c r="R401" s="23"/>
    </row>
    <row r="402" s="2" customFormat="1" spans="1:18">
      <c r="A402" s="21"/>
      <c r="B402" s="22"/>
      <c r="C402" s="22"/>
      <c r="D402" s="23"/>
      <c r="E402" s="22"/>
      <c r="F402" s="21"/>
      <c r="G402" s="22"/>
      <c r="H402" s="22"/>
      <c r="I402" s="22"/>
      <c r="J402" s="22"/>
      <c r="K402" s="22"/>
      <c r="L402" s="22"/>
      <c r="M402" s="22"/>
      <c r="N402" s="22"/>
      <c r="O402" s="22"/>
      <c r="P402" s="22"/>
      <c r="Q402" s="22"/>
      <c r="R402" s="23"/>
    </row>
    <row r="403" s="17" customFormat="1" spans="1:18">
      <c r="A403" s="21"/>
      <c r="B403" s="22"/>
      <c r="C403" s="22"/>
      <c r="D403" s="23"/>
      <c r="E403" s="22"/>
      <c r="F403" s="21"/>
      <c r="G403" s="22"/>
      <c r="H403" s="22"/>
      <c r="I403" s="22"/>
      <c r="J403" s="22"/>
      <c r="K403" s="22"/>
      <c r="L403" s="22"/>
      <c r="M403" s="22"/>
      <c r="N403" s="22"/>
      <c r="O403" s="22"/>
      <c r="P403" s="22"/>
      <c r="Q403" s="22"/>
      <c r="R403" s="23"/>
    </row>
    <row r="404" s="17" customFormat="1" spans="1:18">
      <c r="A404" s="21"/>
      <c r="B404" s="22"/>
      <c r="C404" s="22"/>
      <c r="D404" s="23"/>
      <c r="E404" s="22"/>
      <c r="F404" s="21"/>
      <c r="G404" s="22"/>
      <c r="H404" s="22"/>
      <c r="I404" s="22"/>
      <c r="J404" s="22"/>
      <c r="K404" s="22"/>
      <c r="L404" s="22"/>
      <c r="M404" s="22"/>
      <c r="N404" s="22"/>
      <c r="O404" s="22"/>
      <c r="P404" s="22"/>
      <c r="Q404" s="22"/>
      <c r="R404" s="23"/>
    </row>
    <row r="405" s="17" customFormat="1" spans="1:18">
      <c r="A405" s="21"/>
      <c r="B405" s="22"/>
      <c r="C405" s="22"/>
      <c r="D405" s="23"/>
      <c r="E405" s="22"/>
      <c r="F405" s="21"/>
      <c r="G405" s="22"/>
      <c r="H405" s="22"/>
      <c r="I405" s="22"/>
      <c r="J405" s="22"/>
      <c r="K405" s="22"/>
      <c r="L405" s="22"/>
      <c r="M405" s="22"/>
      <c r="N405" s="22"/>
      <c r="O405" s="22"/>
      <c r="P405" s="22"/>
      <c r="Q405" s="22"/>
      <c r="R405" s="23"/>
    </row>
    <row r="406" s="16" customFormat="1" ht="14.25" spans="1:18">
      <c r="A406" s="21"/>
      <c r="B406" s="22"/>
      <c r="C406" s="22"/>
      <c r="D406" s="23"/>
      <c r="E406" s="22"/>
      <c r="F406" s="21"/>
      <c r="G406" s="22"/>
      <c r="H406" s="22"/>
      <c r="I406" s="22"/>
      <c r="J406" s="22"/>
      <c r="K406" s="22"/>
      <c r="L406" s="22"/>
      <c r="M406" s="22"/>
      <c r="N406" s="22"/>
      <c r="O406" s="22"/>
      <c r="P406" s="22"/>
      <c r="Q406" s="22"/>
      <c r="R406" s="23"/>
    </row>
    <row r="407" s="1" customFormat="1" spans="1:18">
      <c r="A407" s="21"/>
      <c r="B407" s="22"/>
      <c r="C407" s="22"/>
      <c r="D407" s="23"/>
      <c r="E407" s="22"/>
      <c r="F407" s="21"/>
      <c r="G407" s="22"/>
      <c r="H407" s="22"/>
      <c r="I407" s="22"/>
      <c r="J407" s="22"/>
      <c r="K407" s="22"/>
      <c r="L407" s="22"/>
      <c r="M407" s="22"/>
      <c r="N407" s="22"/>
      <c r="O407" s="22"/>
      <c r="P407" s="22"/>
      <c r="Q407" s="22"/>
      <c r="R407" s="23"/>
    </row>
    <row r="408" s="1" customFormat="1" spans="1:18">
      <c r="A408" s="21"/>
      <c r="B408" s="22"/>
      <c r="C408" s="22"/>
      <c r="D408" s="23"/>
      <c r="E408" s="22"/>
      <c r="F408" s="21"/>
      <c r="G408" s="22"/>
      <c r="H408" s="22"/>
      <c r="I408" s="22"/>
      <c r="J408" s="22"/>
      <c r="K408" s="22"/>
      <c r="L408" s="22"/>
      <c r="M408" s="22"/>
      <c r="N408" s="22"/>
      <c r="O408" s="22"/>
      <c r="P408" s="22"/>
      <c r="Q408" s="22"/>
      <c r="R408" s="23"/>
    </row>
    <row r="409" s="1" customFormat="1" spans="1:18">
      <c r="A409" s="21"/>
      <c r="B409" s="22"/>
      <c r="C409" s="22"/>
      <c r="D409" s="23"/>
      <c r="E409" s="22"/>
      <c r="F409" s="21"/>
      <c r="G409" s="22"/>
      <c r="H409" s="22"/>
      <c r="I409" s="22"/>
      <c r="J409" s="22"/>
      <c r="K409" s="22"/>
      <c r="L409" s="22"/>
      <c r="M409" s="22"/>
      <c r="N409" s="22"/>
      <c r="O409" s="22"/>
      <c r="P409" s="22"/>
      <c r="Q409" s="22"/>
      <c r="R409" s="23"/>
    </row>
    <row r="410" s="1" customFormat="1" spans="1:18">
      <c r="A410" s="21"/>
      <c r="B410" s="22"/>
      <c r="C410" s="22"/>
      <c r="D410" s="23"/>
      <c r="E410" s="22"/>
      <c r="F410" s="21"/>
      <c r="G410" s="22"/>
      <c r="H410" s="22"/>
      <c r="I410" s="22"/>
      <c r="J410" s="22"/>
      <c r="K410" s="22"/>
      <c r="L410" s="22"/>
      <c r="M410" s="22"/>
      <c r="N410" s="22"/>
      <c r="O410" s="22"/>
      <c r="P410" s="22"/>
      <c r="Q410" s="22"/>
      <c r="R410" s="23"/>
    </row>
    <row r="411" s="1" customFormat="1" spans="1:18">
      <c r="A411" s="21"/>
      <c r="B411" s="22"/>
      <c r="C411" s="22"/>
      <c r="D411" s="23"/>
      <c r="E411" s="22"/>
      <c r="F411" s="21"/>
      <c r="G411" s="22"/>
      <c r="H411" s="22"/>
      <c r="I411" s="22"/>
      <c r="J411" s="22"/>
      <c r="K411" s="22"/>
      <c r="L411" s="22"/>
      <c r="M411" s="22"/>
      <c r="N411" s="22"/>
      <c r="O411" s="22"/>
      <c r="P411" s="22"/>
      <c r="Q411" s="22"/>
      <c r="R411" s="23"/>
    </row>
    <row r="412" s="18" customFormat="1" ht="12" spans="1:18">
      <c r="A412" s="21"/>
      <c r="B412" s="22"/>
      <c r="C412" s="22"/>
      <c r="D412" s="23"/>
      <c r="E412" s="22"/>
      <c r="F412" s="21"/>
      <c r="G412" s="22"/>
      <c r="H412" s="22"/>
      <c r="I412" s="22"/>
      <c r="J412" s="22"/>
      <c r="K412" s="22"/>
      <c r="L412" s="22"/>
      <c r="M412" s="22"/>
      <c r="N412" s="22"/>
      <c r="O412" s="22"/>
      <c r="P412" s="22"/>
      <c r="Q412" s="22"/>
      <c r="R412" s="23"/>
    </row>
    <row r="413" s="18" customFormat="1" ht="12" spans="1:18">
      <c r="A413" s="21"/>
      <c r="B413" s="22"/>
      <c r="C413" s="22"/>
      <c r="D413" s="23"/>
      <c r="E413" s="22"/>
      <c r="F413" s="21"/>
      <c r="G413" s="22"/>
      <c r="H413" s="22"/>
      <c r="I413" s="22"/>
      <c r="J413" s="22"/>
      <c r="K413" s="22"/>
      <c r="L413" s="22"/>
      <c r="M413" s="22"/>
      <c r="N413" s="22"/>
      <c r="O413" s="22"/>
      <c r="P413" s="22"/>
      <c r="Q413" s="22"/>
      <c r="R413" s="23"/>
    </row>
    <row r="414" s="1" customFormat="1" spans="1:18">
      <c r="A414" s="21"/>
      <c r="B414" s="22"/>
      <c r="C414" s="22"/>
      <c r="D414" s="23"/>
      <c r="E414" s="22"/>
      <c r="F414" s="21"/>
      <c r="G414" s="22"/>
      <c r="H414" s="22"/>
      <c r="I414" s="22"/>
      <c r="J414" s="22"/>
      <c r="K414" s="22"/>
      <c r="L414" s="22"/>
      <c r="M414" s="22"/>
      <c r="N414" s="22"/>
      <c r="O414" s="22"/>
      <c r="P414" s="22"/>
      <c r="Q414" s="22"/>
      <c r="R414" s="23"/>
    </row>
    <row r="415" s="3" customFormat="1" ht="14.25" spans="1:18">
      <c r="A415" s="21"/>
      <c r="B415" s="22"/>
      <c r="C415" s="22"/>
      <c r="D415" s="23"/>
      <c r="E415" s="22"/>
      <c r="F415" s="21"/>
      <c r="G415" s="22"/>
      <c r="H415" s="22"/>
      <c r="I415" s="22"/>
      <c r="J415" s="22"/>
      <c r="K415" s="22"/>
      <c r="L415" s="22"/>
      <c r="M415" s="22"/>
      <c r="N415" s="22"/>
      <c r="O415" s="22"/>
      <c r="P415" s="22"/>
      <c r="Q415" s="22"/>
      <c r="R415" s="23"/>
    </row>
    <row r="416" s="9" customFormat="1" spans="1:18">
      <c r="A416" s="21"/>
      <c r="B416" s="22"/>
      <c r="C416" s="22"/>
      <c r="D416" s="23"/>
      <c r="E416" s="22"/>
      <c r="F416" s="21"/>
      <c r="G416" s="22"/>
      <c r="H416" s="22"/>
      <c r="I416" s="22"/>
      <c r="J416" s="22"/>
      <c r="K416" s="22"/>
      <c r="L416" s="22"/>
      <c r="M416" s="22"/>
      <c r="N416" s="22"/>
      <c r="O416" s="22"/>
      <c r="P416" s="22"/>
      <c r="Q416" s="22"/>
      <c r="R416" s="23"/>
    </row>
    <row r="417" s="1" customFormat="1" spans="1:18">
      <c r="A417" s="21"/>
      <c r="B417" s="22"/>
      <c r="C417" s="22"/>
      <c r="D417" s="23"/>
      <c r="E417" s="22"/>
      <c r="F417" s="21"/>
      <c r="G417" s="22"/>
      <c r="H417" s="22"/>
      <c r="I417" s="22"/>
      <c r="J417" s="22"/>
      <c r="K417" s="22"/>
      <c r="L417" s="22"/>
      <c r="M417" s="22"/>
      <c r="N417" s="22"/>
      <c r="O417" s="22"/>
      <c r="P417" s="22"/>
      <c r="Q417" s="22"/>
      <c r="R417" s="23"/>
    </row>
    <row r="418" s="3" customFormat="1" ht="14.25" spans="1:18">
      <c r="A418" s="21"/>
      <c r="B418" s="22"/>
      <c r="C418" s="22"/>
      <c r="D418" s="23"/>
      <c r="E418" s="22"/>
      <c r="F418" s="21"/>
      <c r="G418" s="22"/>
      <c r="H418" s="22"/>
      <c r="I418" s="22"/>
      <c r="J418" s="22"/>
      <c r="K418" s="22"/>
      <c r="L418" s="22"/>
      <c r="M418" s="22"/>
      <c r="N418" s="22"/>
      <c r="O418" s="22"/>
      <c r="P418" s="22"/>
      <c r="Q418" s="22"/>
      <c r="R418" s="23"/>
    </row>
    <row r="419" s="19" customFormat="1" spans="1:18">
      <c r="A419" s="21"/>
      <c r="B419" s="22"/>
      <c r="C419" s="22"/>
      <c r="D419" s="23"/>
      <c r="E419" s="22"/>
      <c r="F419" s="21"/>
      <c r="G419" s="22"/>
      <c r="H419" s="22"/>
      <c r="I419" s="22"/>
      <c r="J419" s="22"/>
      <c r="K419" s="22"/>
      <c r="L419" s="22"/>
      <c r="M419" s="22"/>
      <c r="N419" s="22"/>
      <c r="O419" s="22"/>
      <c r="P419" s="22"/>
      <c r="Q419" s="22"/>
      <c r="R419" s="23"/>
    </row>
    <row r="420" s="19" customFormat="1" spans="1:18">
      <c r="A420" s="21"/>
      <c r="B420" s="22"/>
      <c r="C420" s="22"/>
      <c r="D420" s="23"/>
      <c r="E420" s="22"/>
      <c r="F420" s="21"/>
      <c r="G420" s="22"/>
      <c r="H420" s="22"/>
      <c r="I420" s="22"/>
      <c r="J420" s="22"/>
      <c r="K420" s="22"/>
      <c r="L420" s="22"/>
      <c r="M420" s="22"/>
      <c r="N420" s="22"/>
      <c r="O420" s="22"/>
      <c r="P420" s="22"/>
      <c r="Q420" s="22"/>
      <c r="R420" s="23"/>
    </row>
    <row r="421" s="1" customFormat="1" spans="1:18">
      <c r="A421" s="21"/>
      <c r="B421" s="22"/>
      <c r="C421" s="22"/>
      <c r="D421" s="23"/>
      <c r="E421" s="22"/>
      <c r="F421" s="21"/>
      <c r="G421" s="22"/>
      <c r="H421" s="22"/>
      <c r="I421" s="22"/>
      <c r="J421" s="22"/>
      <c r="K421" s="22"/>
      <c r="L421" s="22"/>
      <c r="M421" s="22"/>
      <c r="N421" s="22"/>
      <c r="O421" s="22"/>
      <c r="P421" s="22"/>
      <c r="Q421" s="22"/>
      <c r="R421" s="23"/>
    </row>
    <row r="422" s="16" customFormat="1" ht="14.25" spans="1:18">
      <c r="A422" s="21"/>
      <c r="B422" s="22"/>
      <c r="C422" s="22"/>
      <c r="D422" s="23"/>
      <c r="E422" s="22"/>
      <c r="F422" s="21"/>
      <c r="G422" s="22"/>
      <c r="H422" s="22"/>
      <c r="I422" s="22"/>
      <c r="J422" s="22"/>
      <c r="K422" s="22"/>
      <c r="L422" s="22"/>
      <c r="M422" s="22"/>
      <c r="N422" s="22"/>
      <c r="O422" s="22"/>
      <c r="P422" s="22"/>
      <c r="Q422" s="22"/>
      <c r="R422" s="23"/>
    </row>
    <row r="423" s="16" customFormat="1" ht="14.25" spans="1:18">
      <c r="A423" s="21"/>
      <c r="B423" s="22"/>
      <c r="C423" s="22"/>
      <c r="D423" s="23"/>
      <c r="E423" s="22"/>
      <c r="F423" s="21"/>
      <c r="G423" s="22"/>
      <c r="H423" s="22"/>
      <c r="I423" s="22"/>
      <c r="J423" s="22"/>
      <c r="K423" s="22"/>
      <c r="L423" s="22"/>
      <c r="M423" s="22"/>
      <c r="N423" s="22"/>
      <c r="O423" s="22"/>
      <c r="P423" s="22"/>
      <c r="Q423" s="22"/>
      <c r="R423" s="23"/>
    </row>
    <row r="424" s="16" customFormat="1" ht="14.25" spans="1:18">
      <c r="A424" s="21"/>
      <c r="B424" s="22"/>
      <c r="C424" s="22"/>
      <c r="D424" s="23"/>
      <c r="E424" s="22"/>
      <c r="F424" s="21"/>
      <c r="G424" s="22"/>
      <c r="H424" s="22"/>
      <c r="I424" s="22"/>
      <c r="J424" s="22"/>
      <c r="K424" s="22"/>
      <c r="L424" s="22"/>
      <c r="M424" s="22"/>
      <c r="N424" s="22"/>
      <c r="O424" s="22"/>
      <c r="P424" s="22"/>
      <c r="Q424" s="22"/>
      <c r="R424" s="23"/>
    </row>
    <row r="425" s="16" customFormat="1" ht="14.25" spans="1:18">
      <c r="A425" s="21"/>
      <c r="B425" s="22"/>
      <c r="C425" s="22"/>
      <c r="D425" s="23"/>
      <c r="E425" s="22"/>
      <c r="F425" s="21"/>
      <c r="G425" s="22"/>
      <c r="H425" s="22"/>
      <c r="I425" s="22"/>
      <c r="J425" s="22"/>
      <c r="K425" s="22"/>
      <c r="L425" s="22"/>
      <c r="M425" s="22"/>
      <c r="N425" s="22"/>
      <c r="O425" s="22"/>
      <c r="P425" s="22"/>
      <c r="Q425" s="22"/>
      <c r="R425" s="23"/>
    </row>
    <row r="426" s="17" customFormat="1" spans="1:18">
      <c r="A426" s="21"/>
      <c r="B426" s="22"/>
      <c r="C426" s="22"/>
      <c r="D426" s="23"/>
      <c r="E426" s="22"/>
      <c r="F426" s="21"/>
      <c r="G426" s="22"/>
      <c r="H426" s="22"/>
      <c r="I426" s="22"/>
      <c r="J426" s="22"/>
      <c r="K426" s="22"/>
      <c r="L426" s="22"/>
      <c r="M426" s="22"/>
      <c r="N426" s="22"/>
      <c r="O426" s="22"/>
      <c r="P426" s="22"/>
      <c r="Q426" s="22"/>
      <c r="R426" s="23"/>
    </row>
    <row r="427" s="20" customFormat="1" ht="14.25" spans="1:18">
      <c r="A427" s="21"/>
      <c r="B427" s="22"/>
      <c r="C427" s="22"/>
      <c r="D427" s="23"/>
      <c r="E427" s="22"/>
      <c r="F427" s="21"/>
      <c r="G427" s="22"/>
      <c r="H427" s="22"/>
      <c r="I427" s="22"/>
      <c r="J427" s="22"/>
      <c r="K427" s="22"/>
      <c r="L427" s="22"/>
      <c r="M427" s="22"/>
      <c r="N427" s="22"/>
      <c r="O427" s="22"/>
      <c r="P427" s="22"/>
      <c r="Q427" s="22"/>
      <c r="R427" s="23"/>
    </row>
    <row r="428" s="16" customFormat="1" ht="14.25" spans="1:18">
      <c r="A428" s="21"/>
      <c r="B428" s="22"/>
      <c r="C428" s="22"/>
      <c r="D428" s="23"/>
      <c r="E428" s="22"/>
      <c r="F428" s="21"/>
      <c r="G428" s="22"/>
      <c r="H428" s="22"/>
      <c r="I428" s="22"/>
      <c r="J428" s="22"/>
      <c r="K428" s="22"/>
      <c r="L428" s="22"/>
      <c r="M428" s="22"/>
      <c r="N428" s="22"/>
      <c r="O428" s="22"/>
      <c r="P428" s="22"/>
      <c r="Q428" s="22"/>
      <c r="R428" s="23"/>
    </row>
    <row r="429" s="16" customFormat="1" ht="14.25" spans="1:18">
      <c r="A429" s="21"/>
      <c r="B429" s="22"/>
      <c r="C429" s="22"/>
      <c r="D429" s="23"/>
      <c r="E429" s="22"/>
      <c r="F429" s="21"/>
      <c r="G429" s="22"/>
      <c r="H429" s="22"/>
      <c r="I429" s="22"/>
      <c r="J429" s="22"/>
      <c r="K429" s="22"/>
      <c r="L429" s="22"/>
      <c r="M429" s="22"/>
      <c r="N429" s="22"/>
      <c r="O429" s="22"/>
      <c r="P429" s="22"/>
      <c r="Q429" s="22"/>
      <c r="R429" s="23"/>
    </row>
    <row r="430" s="16" customFormat="1" ht="14.25" spans="1:18">
      <c r="A430" s="21"/>
      <c r="B430" s="22"/>
      <c r="C430" s="22"/>
      <c r="D430" s="23"/>
      <c r="E430" s="22"/>
      <c r="F430" s="21"/>
      <c r="G430" s="22"/>
      <c r="H430" s="22"/>
      <c r="I430" s="22"/>
      <c r="J430" s="22"/>
      <c r="K430" s="22"/>
      <c r="L430" s="22"/>
      <c r="M430" s="22"/>
      <c r="N430" s="22"/>
      <c r="O430" s="22"/>
      <c r="P430" s="22"/>
      <c r="Q430" s="22"/>
      <c r="R430" s="23"/>
    </row>
    <row r="431" s="16" customFormat="1" ht="14.25" spans="1:18">
      <c r="A431" s="21"/>
      <c r="B431" s="22"/>
      <c r="C431" s="22"/>
      <c r="D431" s="23"/>
      <c r="E431" s="22"/>
      <c r="F431" s="21"/>
      <c r="G431" s="22"/>
      <c r="H431" s="22"/>
      <c r="I431" s="22"/>
      <c r="J431" s="22"/>
      <c r="K431" s="22"/>
      <c r="L431" s="22"/>
      <c r="M431" s="22"/>
      <c r="N431" s="22"/>
      <c r="O431" s="22"/>
      <c r="P431" s="22"/>
      <c r="Q431" s="22"/>
      <c r="R431" s="23"/>
    </row>
    <row r="432" s="16" customFormat="1" ht="14.25" spans="1:18">
      <c r="A432" s="21"/>
      <c r="B432" s="22"/>
      <c r="C432" s="22"/>
      <c r="D432" s="23"/>
      <c r="E432" s="22"/>
      <c r="F432" s="21"/>
      <c r="G432" s="22"/>
      <c r="H432" s="22"/>
      <c r="I432" s="22"/>
      <c r="J432" s="22"/>
      <c r="K432" s="22"/>
      <c r="L432" s="22"/>
      <c r="M432" s="22"/>
      <c r="N432" s="22"/>
      <c r="O432" s="22"/>
      <c r="P432" s="22"/>
      <c r="Q432" s="22"/>
      <c r="R432" s="23"/>
    </row>
    <row r="433" s="16" customFormat="1" ht="14.25" spans="1:18">
      <c r="A433" s="21"/>
      <c r="B433" s="22"/>
      <c r="C433" s="22"/>
      <c r="D433" s="23"/>
      <c r="E433" s="22"/>
      <c r="F433" s="21"/>
      <c r="G433" s="22"/>
      <c r="H433" s="22"/>
      <c r="I433" s="22"/>
      <c r="J433" s="22"/>
      <c r="K433" s="22"/>
      <c r="L433" s="22"/>
      <c r="M433" s="22"/>
      <c r="N433" s="22"/>
      <c r="O433" s="22"/>
      <c r="P433" s="22"/>
      <c r="Q433" s="22"/>
      <c r="R433" s="23"/>
    </row>
    <row r="434" s="16" customFormat="1" ht="14.25" spans="1:18">
      <c r="A434" s="21"/>
      <c r="B434" s="22"/>
      <c r="C434" s="22"/>
      <c r="D434" s="23"/>
      <c r="E434" s="22"/>
      <c r="F434" s="21"/>
      <c r="G434" s="22"/>
      <c r="H434" s="22"/>
      <c r="I434" s="22"/>
      <c r="J434" s="22"/>
      <c r="K434" s="22"/>
      <c r="L434" s="22"/>
      <c r="M434" s="22"/>
      <c r="N434" s="22"/>
      <c r="O434" s="22"/>
      <c r="P434" s="22"/>
      <c r="Q434" s="22"/>
      <c r="R434" s="23"/>
    </row>
    <row r="435" s="3" customFormat="1" ht="14.25" spans="1:18">
      <c r="A435" s="21"/>
      <c r="B435" s="22"/>
      <c r="C435" s="22"/>
      <c r="D435" s="23"/>
      <c r="E435" s="22"/>
      <c r="F435" s="21"/>
      <c r="G435" s="22"/>
      <c r="H435" s="22"/>
      <c r="I435" s="22"/>
      <c r="J435" s="22"/>
      <c r="K435" s="22"/>
      <c r="L435" s="22"/>
      <c r="M435" s="22"/>
      <c r="N435" s="22"/>
      <c r="O435" s="22"/>
      <c r="P435" s="22"/>
      <c r="Q435" s="22"/>
      <c r="R435" s="23"/>
    </row>
    <row r="436" s="3" customFormat="1" ht="14.25" spans="1:18">
      <c r="A436" s="21"/>
      <c r="B436" s="22"/>
      <c r="C436" s="22"/>
      <c r="D436" s="23"/>
      <c r="E436" s="22"/>
      <c r="F436" s="21"/>
      <c r="G436" s="22"/>
      <c r="H436" s="22"/>
      <c r="I436" s="22"/>
      <c r="J436" s="22"/>
      <c r="K436" s="22"/>
      <c r="L436" s="22"/>
      <c r="M436" s="22"/>
      <c r="N436" s="22"/>
      <c r="O436" s="22"/>
      <c r="P436" s="22"/>
      <c r="Q436" s="22"/>
      <c r="R436" s="23"/>
    </row>
    <row r="437" s="3" customFormat="1" ht="14.25" spans="1:18">
      <c r="A437" s="21"/>
      <c r="B437" s="22"/>
      <c r="C437" s="22"/>
      <c r="D437" s="23"/>
      <c r="E437" s="22"/>
      <c r="F437" s="21"/>
      <c r="G437" s="22"/>
      <c r="H437" s="22"/>
      <c r="I437" s="22"/>
      <c r="J437" s="22"/>
      <c r="K437" s="22"/>
      <c r="L437" s="22"/>
      <c r="M437" s="22"/>
      <c r="N437" s="22"/>
      <c r="O437" s="22"/>
      <c r="P437" s="22"/>
      <c r="Q437" s="22"/>
      <c r="R437" s="23"/>
    </row>
    <row r="438" s="16" customFormat="1" ht="14.25" spans="1:18">
      <c r="A438" s="21"/>
      <c r="B438" s="22"/>
      <c r="C438" s="22"/>
      <c r="D438" s="23"/>
      <c r="E438" s="22"/>
      <c r="F438" s="21"/>
      <c r="G438" s="22"/>
      <c r="H438" s="22"/>
      <c r="I438" s="22"/>
      <c r="J438" s="22"/>
      <c r="K438" s="22"/>
      <c r="L438" s="22"/>
      <c r="M438" s="22"/>
      <c r="N438" s="22"/>
      <c r="O438" s="22"/>
      <c r="P438" s="22"/>
      <c r="Q438" s="22"/>
      <c r="R438" s="23"/>
    </row>
    <row r="439" s="16" customFormat="1" ht="14.25" spans="1:18">
      <c r="A439" s="21"/>
      <c r="B439" s="22"/>
      <c r="C439" s="22"/>
      <c r="D439" s="23"/>
      <c r="E439" s="22"/>
      <c r="F439" s="21"/>
      <c r="G439" s="22"/>
      <c r="H439" s="22"/>
      <c r="I439" s="22"/>
      <c r="J439" s="22"/>
      <c r="K439" s="22"/>
      <c r="L439" s="22"/>
      <c r="M439" s="22"/>
      <c r="N439" s="22"/>
      <c r="O439" s="22"/>
      <c r="P439" s="22"/>
      <c r="Q439" s="22"/>
      <c r="R439" s="23"/>
    </row>
    <row r="440" s="3" customFormat="1" ht="14.25" spans="1:18">
      <c r="A440" s="21"/>
      <c r="B440" s="22"/>
      <c r="C440" s="22"/>
      <c r="D440" s="23"/>
      <c r="E440" s="22"/>
      <c r="F440" s="21"/>
      <c r="G440" s="22"/>
      <c r="H440" s="22"/>
      <c r="I440" s="22"/>
      <c r="J440" s="22"/>
      <c r="K440" s="22"/>
      <c r="L440" s="22"/>
      <c r="M440" s="22"/>
      <c r="N440" s="22"/>
      <c r="O440" s="22"/>
      <c r="P440" s="22"/>
      <c r="Q440" s="22"/>
      <c r="R440" s="23"/>
    </row>
    <row r="441" s="3" customFormat="1" ht="14.25" spans="1:18">
      <c r="A441" s="21"/>
      <c r="B441" s="22"/>
      <c r="C441" s="22"/>
      <c r="D441" s="23"/>
      <c r="E441" s="22"/>
      <c r="F441" s="21"/>
      <c r="G441" s="22"/>
      <c r="H441" s="22"/>
      <c r="I441" s="22"/>
      <c r="J441" s="22"/>
      <c r="K441" s="22"/>
      <c r="L441" s="22"/>
      <c r="M441" s="22"/>
      <c r="N441" s="22"/>
      <c r="O441" s="22"/>
      <c r="P441" s="22"/>
      <c r="Q441" s="22"/>
      <c r="R441" s="23"/>
    </row>
  </sheetData>
  <autoFilter ref="A1:R300">
    <filterColumn colId="7">
      <customFilters>
        <customFilter operator="equal" val=""/>
        <customFilter operator="equal" val="2023"/>
      </customFilters>
    </filterColumn>
    <extLst/>
  </autoFilter>
  <mergeCells count="15">
    <mergeCell ref="A1:R1"/>
    <mergeCell ref="D2:E2"/>
    <mergeCell ref="I2:N2"/>
    <mergeCell ref="A300:R300"/>
    <mergeCell ref="A2:A3"/>
    <mergeCell ref="A156:A157"/>
    <mergeCell ref="B2:B3"/>
    <mergeCell ref="C2:C3"/>
    <mergeCell ref="F2:F3"/>
    <mergeCell ref="G2:G3"/>
    <mergeCell ref="H2:H3"/>
    <mergeCell ref="O2:O3"/>
    <mergeCell ref="P2:P3"/>
    <mergeCell ref="Q2:Q3"/>
    <mergeCell ref="R2:R3"/>
  </mergeCells>
  <dataValidations count="5">
    <dataValidation type="list" allowBlank="1" showInputMessage="1" showErrorMessage="1" sqref="R81 R254 R82:R85">
      <formula1>"只开展前期工作,争取实施,十四五期间完工"</formula1>
    </dataValidation>
    <dataValidation type="list" allowBlank="1" showInputMessage="1" showErrorMessage="1" sqref="P7 P8 P9 P10 P11 P12 P13 P14 P15 P16 P17 P18 P19 P20 P21 P22 P23 P30 P31 P38 P39 P40 P41 P42 P43 P44 P45 P49 P50 P51 P52 P53 P54 P55 P56 P57 P58 P59 P63 P64 P65 P66 P67 P71 P72 P77 P78 P79 P80 P81 P86 P87 P92 P95 P96 P97 P98 P99 P100 P101 P102 P103 P104 P105 P106 P112 P113 P114 P115 P116 P117 P118 P119 P120 P121 P123 P124 P125 P126 P127 P128 P130 P131 P132 P133 P134 P138 P139 P140 P141 P142 P143 P144 P145 P146 P150 P152 P153 P154 P156 P157 P158 P159 P160 P161 P162 P163 P164 P165 P166 P167 P168 P169 P170 P171 P172 P173 P174 P175 P176 P177 P184 P191 P194 P195 P196 P197 P198 P199 P203 P204 P205 P208 P209 P211 P212 P213 P214 P215 P218 P219 P220 P221 P222 P223 P224 P225 P226 P227 P228 P229 P230 P231 P232 P235 P236 P237 P238 P239 P240 P241 P242 P243 P244 P245 P246 P247 P248 P250 P251 P252 P253 P254 P257 P258 P259 P260 P263 P264 P265 P266 P267 P268 P269 P270 P271 P272 P273 P274 P277 P278 P284 P285 P292 P293 P24:P29 P32:P37 P46:P47 P61:P62 P69:P70 P73:P76 P82:P85 P88:P91 P108:P109 P135:P137 P148:P149 P178:P180 P181:P183 P185:P186 P187:P190 P192:P193 P200:P202 P216:P217 P233:P234 P255:P256 P261:P262 P275:P276 P279:P283 P286:P287 P288:P291 P294:P299">
      <formula1>"经营性,公益性,国有资产,农户"</formula1>
    </dataValidation>
    <dataValidation type="list" allowBlank="1" showInputMessage="1" showErrorMessage="1" sqref="C7 C8 C9 C10 C11 C12 C13 C14 C15 C16 C17 C18 C19 C20 C21 C22 C23 C30 C38 C39 C40 C41 C42 C43 C44 C45 C49 C50 C51 C52 C53 C54 C55 C56 C57 C58 C59 C63 C64 C65 C66 C67 C77 C78 C79 C80 C81 C82 C83 C84 C85 C95 C96 C97 C98 C99 C100 C101 C102 C103 C104 C105 C106 C109 C112 C113 C114 C115 C116 C117 C118 C119 C120 C121 C123 C124 C125 C126 C127 C128 C130 C131 C132 C133 C134 C138 C139 C140 C141 C142 C143 C144 C145 C146 C153 C154 C157 C158 C159 C160 C161 C162 C163 C171 C172 C184 C191 C194 C195 C196 C197 C198 C199 C203 C204 C205 C206 C208 C209 C211 C212 C213 C214 C215 C218 C219 C220 C221 C222 C223 C224 C225 C226 C227 C228 C229 C230 C231 C232 C234 C235 C236 C237 C238 C239 C240 C241 C242 C243 C244 C245 C246 C247 C248 C250 C251 C252 C253 C254 C256 C257 C258 C259 C260 C262 C263 C264 C265 C266 C267 C268 C269 C270 C271 C273 C274 C276 C277 C278 C283 C284 C285 C292 C293 C294 C24:C29 C32:C37 C46:C47 C61:C62 C69:C70 C71:C76 C86:C92 C135:C137 C148:C149 C150:C152 C155:C156 C173:C174 C175:C176 C178:C180 C181:C182 C192:C193 C200:C202 C216:C217 C279:C281 C286:C287 C290:C291 C296:C299">
      <formula1>"新建,改建,扩建"</formula1>
    </dataValidation>
    <dataValidation type="list" allowBlank="1" showInputMessage="1" showErrorMessage="1" sqref="Q7 Q8 Q9 Q10 Q11 Q12 Q13 Q14 Q15 Q16 Q17 Q18 Q19 Q20 Q21 Q22 Q23 Q30 Q31 Q38 Q39 Q40 Q41 Q42 Q43 Q44 Q45 Q49 Q50 Q51 Q52 Q53 Q54 Q55 Q56 Q57 Q58 Q59 Q63 Q64 Q65 Q66 Q67 Q71 Q72 Q77 Q78 Q79 Q80 Q81 Q86 Q87 Q92 Q95 Q96 Q97 Q98 Q99 Q100 Q101 Q102 Q103 Q104 Q105 Q106 Q112 Q113 Q114 Q115 Q116 Q117 Q118 Q119 Q120 Q121 Q123 Q124 Q125 Q126 Q127 Q128 Q130 Q131 Q132 Q133 Q134 Q138 Q139 Q140 Q141 Q142 Q143 Q144 Q145 Q146 Q150 Q152 Q153 Q154 Q156 Q157 Q158 Q159 Q160 Q161 Q162 Q163 Q164 Q165 Q166 Q167 Q168 Q169 Q170 Q171 Q172 Q173 Q174 Q175 Q176 Q177 Q184 Q185 Q186 Q191 Q194 Q195 Q196 Q197 Q198 Q199 Q203 Q204 Q205 Q208 Q209 Q211 Q212 Q213 Q214 Q215 Q218 Q219 Q220 Q221 Q222 Q223 Q224 Q225 Q226 Q227 Q228 Q229 Q230 Q231 Q232 Q235 Q236 Q237 Q238 Q239 Q240 Q241 Q242 Q243 Q244 Q245 Q246 Q247 Q248 Q250 Q251 Q252 Q253 Q254 Q257 Q258 Q259 Q260 Q263 Q264 Q265 Q266 Q267 Q268 Q269 Q270 Q271 Q272 Q273 Q274 Q277 Q278 Q284 Q285 Q292 Q293 Q24:Q29 Q32:Q37 Q46:Q47 Q61:Q62 Q69:Q70 Q73:Q76 Q82:Q85 Q88:Q91 Q108:Q109 Q135:Q137 Q148:Q149 Q178:Q180 Q181:Q183 Q187:Q188 Q189:Q190 Q192:Q193 Q200:Q202 Q216:Q217 Q233:Q234 Q255:Q256 Q261:Q262 Q275:Q276 Q279:Q283 Q286:Q287 Q288:Q291 Q294:Q299">
      <formula1>"已明确,未设置"</formula1>
    </dataValidation>
    <dataValidation type="list" allowBlank="1" showInputMessage="1" showErrorMessage="1" sqref="C272">
      <formula1>"新建,改扩建,续建"</formula1>
    </dataValidation>
  </dataValidations>
  <printOptions horizontalCentered="1"/>
  <pageMargins left="0.161111111111111" right="0.161111111111111" top="0.60625" bottom="0.60625" header="0.10625" footer="0.10625"/>
  <pageSetup paperSize="9" scale="87" orientation="landscape" horizontalDpi="600"/>
  <headerFooter/>
  <ignoredErrors>
    <ignoredError sqref="J261 J255 J155 J136 J110:J111 J94" formula="1" emptyCellReference="1"/>
    <ignoredError sqref="E39 B262 E244 E156 B102 B95" formulaRange="1"/>
    <ignoredError sqref="N262 I262:J262 N256 J142 N102 I102 I95:J95" formulaRange="1" emptyCellReference="1"/>
    <ignoredError sqref="J86:K86 M86:N86 J87:K87 M87:N87 J88:K88 M88:N88 J89:K89 M89:N89 J90:K90 M90:N90 J91:K91 M91:N91 J92:K92 M92:N92 I93:N93 J84:K84 M84:N84 J85:K85 M85:N85 N75 J75:L75 J76:L76 N76 J77:L77 N77 J78:K78 M78:N78 M79:N79 M80:N80 J81:K81 M81:N81 J82:K82 M82:N82 J83:K83 M83:N83 I34 K34:M34 K35:M35 K36:M36 K37:M37 I39:N39 J40 L40:N40 J41 L41:N41 J42:K42 M42:N42 J43:K43 M43:N43 J47:N47 J46:N46 J45:N45 I31 K31:M31 K32:M32 K33:M33 K30:M30 K29:M29 K28:M28 K27:M27 K26:M26 K25:N25 I23:N24 L22:M22 J22 L21:M21 J21 L20:M20 J20 L19:N19 J19 I18:N18 K17:M17 J52:K52 M52 I53:N53 J54:K54 M54 I55:N59 L13:M13 J13 L12:M12 J12 J102:M102 I112:N112 K113:N113 K114:N114 K115:N115 K116:N116 I117:N117 J118:K118 M118:N118 J119:K119 M119:N119 J120:K120 M120:N120 J121:K121 M121:N121 I122:N123 J124:K124 M124:N124 J125:K125 M125:N125 J126:K126 N126 J127:K127 N127 I129:N130 J128:N128 J131:K131 M131:N131 J132:K132 M132:N132 J133:K133 M133:N133 J134:K134 M134:N134 I135:N135 K110:N111 I110:I111 I103:N109 K262:M262 K95:N95 K255:N255 I255 I253:N254 K155:N155 I155 K143:N143 K144:N146 I148:N148 I150:N152 J153:K153 M153:N153 M154:N154 J154:K154 K94:N94 I94 J62:N62 J61:N61 J63 L63:N63 J64 L64:N64 J65:K65 M65:N65 J66:K66 M66:N66 I70:N70 J69:N69 I68:N68 J71:L71 N71 J72:L72 N72 J73:L73 N73 J74:L74 N74 B295 B289 B255 B155 B129 B122 B94 B68 I11:N11 K10:N10 I10 K14:M14 L15:M15 J15 K7:N7 I261 K261:N261 M242:N242 J242:K242 M241:N241 J241:K241 M240:N240 J240:K240 I239:N239 N238 J238:K238 M237:N237 J237:K237 M236:N236 J236:K236 M235:N235 J235:K235 I234:N234 J243 I244:N251 I293:N299 M292:N292 J292:K292 I275:N291 N274 J274:K274 M273:N273 J273:K273 M272:N272 J272:K272 N271 J271:L271 N270 J270:L270 M269:N269 J269:K269 I267:N268 K266:N266 K265:N265 K264:N264 K263:N263 I256:M256 M260:N260 J260:K260 M259:N259 J259:K259 M258:N258 J258:K258 M257:N257 J257:K257 I142 K142:N142 J194:M194 J193:N193 J192:N192 I191:N191 M190:N190 J190:K190 I189:N189 M188:N188 J188:K188 M187:N187 J187:K187 M186:N186 J186:K186 M185:N185 J185:K185 K184:N184 M183:N183 J183:K183 M182:N182 J182:K182 M181:N181 J181:K181 M180:N180 J180:K180 M179:N179 J179:K179 K178:N178 L177:N177 J177 L176:N176 J176 L175:N175 J175 L174:N174 J174 L173:N173 J173 K172:N172 I170:N171 L169:N169 J169 L168:N168 J168 L167:N167 J167 I166:N166 L165:N165 J165 L164:N164 J164 K163:N163 I162:N162 M161:N161 J161:K161 M160:N160 J160:K160 M159:N159 J159:K159 M158:N158 J158:K158 I156:N157 N222 J222:K222 I221:N221 J220:N220 M219:N219 J219:K219 M218:N218 J218:K218 N217 J217:L217 M216 J216:K216 M215:N215 J215:K215 M214 J214:K214 M213:N213 J213:K213 M212 J212:K212 I211:N211 J223 M232:N232 J232:K232 K231:N231 N230 J230:L230 K229:N229 K228:N228 K227:N227 L226:N226 J226 I224:N225 I136 K136:N136 I137:N137 J138:K138 M138:N138 J139:K141 M139:N141 I96:N101 J209:K209 N208 I208:L208 J207:N207 J206:N206 J205:M205 J204:M204 J203:M203 J202:M202 J201:M201 J200:M200 J199:M199 J198:M198 J197:M197 J196:M196 J195:M195 N209" emptyCellReference="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9"/>
  <sheetViews>
    <sheetView tabSelected="1" topLeftCell="A121" workbookViewId="0">
      <selection activeCell="F139" sqref="F139"/>
    </sheetView>
  </sheetViews>
  <sheetFormatPr defaultColWidth="9" defaultRowHeight="10.5"/>
  <cols>
    <col min="1" max="1" width="18" style="21" customWidth="1"/>
    <col min="2" max="2" width="5.375" style="22" customWidth="1"/>
    <col min="3" max="3" width="3.8" style="22" customWidth="1"/>
    <col min="4" max="4" width="3.8" style="23" customWidth="1"/>
    <col min="5" max="5" width="7.1" style="22" customWidth="1"/>
    <col min="6" max="6" width="27.2" style="21" customWidth="1"/>
    <col min="7" max="7" width="8.2" style="22" customWidth="1"/>
    <col min="8" max="8" width="4.8" style="22" customWidth="1"/>
    <col min="9" max="9" width="8.5" style="22" customWidth="1"/>
    <col min="10" max="10" width="7.9" style="22" customWidth="1"/>
    <col min="11" max="11" width="9.6" style="22" customWidth="1"/>
    <col min="12" max="12" width="8.75" style="22" customWidth="1"/>
    <col min="13" max="13" width="9.125" style="22" customWidth="1"/>
    <col min="14" max="14" width="9" style="22" customWidth="1"/>
    <col min="15" max="17" width="5.6" style="22" customWidth="1"/>
    <col min="18" max="18" width="6.7" style="23" customWidth="1"/>
    <col min="19" max="16384" width="9" style="23"/>
  </cols>
  <sheetData>
    <row r="1" s="1" customFormat="1" ht="25.95" customHeight="1" spans="1:18">
      <c r="A1" s="24" t="s">
        <v>0</v>
      </c>
      <c r="B1" s="24"/>
      <c r="C1" s="24"/>
      <c r="D1" s="24"/>
      <c r="E1" s="24"/>
      <c r="F1" s="24"/>
      <c r="G1" s="24"/>
      <c r="H1" s="24"/>
      <c r="I1" s="24"/>
      <c r="J1" s="24"/>
      <c r="K1" s="24"/>
      <c r="L1" s="24"/>
      <c r="M1" s="24"/>
      <c r="N1" s="24"/>
      <c r="O1" s="24"/>
      <c r="P1" s="24"/>
      <c r="Q1" s="24"/>
      <c r="R1" s="24"/>
    </row>
    <row r="2" s="1" customFormat="1" ht="19.05" customHeight="1" spans="1:18">
      <c r="A2" s="25" t="s">
        <v>1</v>
      </c>
      <c r="B2" s="25" t="s">
        <v>2</v>
      </c>
      <c r="C2" s="25" t="s">
        <v>3</v>
      </c>
      <c r="D2" s="25" t="s">
        <v>4</v>
      </c>
      <c r="E2" s="25"/>
      <c r="F2" s="25" t="s">
        <v>5</v>
      </c>
      <c r="G2" s="25" t="s">
        <v>6</v>
      </c>
      <c r="H2" s="25" t="s">
        <v>7</v>
      </c>
      <c r="I2" s="39" t="s">
        <v>8</v>
      </c>
      <c r="J2" s="40"/>
      <c r="K2" s="40"/>
      <c r="L2" s="40"/>
      <c r="M2" s="40"/>
      <c r="N2" s="41"/>
      <c r="O2" s="25" t="s">
        <v>9</v>
      </c>
      <c r="P2" s="42" t="s">
        <v>10</v>
      </c>
      <c r="Q2" s="42" t="s">
        <v>11</v>
      </c>
      <c r="R2" s="25" t="s">
        <v>12</v>
      </c>
    </row>
    <row r="3" s="1" customFormat="1" ht="25.95" customHeight="1" spans="1:18">
      <c r="A3" s="25"/>
      <c r="B3" s="25"/>
      <c r="C3" s="25"/>
      <c r="D3" s="25" t="s">
        <v>13</v>
      </c>
      <c r="E3" s="25" t="s">
        <v>14</v>
      </c>
      <c r="F3" s="25"/>
      <c r="G3" s="25"/>
      <c r="H3" s="25"/>
      <c r="I3" s="25" t="s">
        <v>15</v>
      </c>
      <c r="J3" s="25" t="s">
        <v>16</v>
      </c>
      <c r="K3" s="25" t="s">
        <v>17</v>
      </c>
      <c r="L3" s="25" t="s">
        <v>18</v>
      </c>
      <c r="M3" s="25" t="s">
        <v>19</v>
      </c>
      <c r="N3" s="25" t="s">
        <v>20</v>
      </c>
      <c r="O3" s="25"/>
      <c r="P3" s="43"/>
      <c r="Q3" s="43"/>
      <c r="R3" s="25"/>
    </row>
    <row r="4" s="2" customFormat="1" ht="22" customHeight="1" spans="1:18">
      <c r="A4" s="25" t="s">
        <v>21</v>
      </c>
      <c r="B4" s="25"/>
      <c r="C4" s="25" t="s">
        <v>22</v>
      </c>
      <c r="D4" s="25" t="s">
        <v>22</v>
      </c>
      <c r="E4" s="25" t="s">
        <v>22</v>
      </c>
      <c r="F4" s="25" t="s">
        <v>22</v>
      </c>
      <c r="G4" s="25" t="s">
        <v>22</v>
      </c>
      <c r="H4" s="25" t="s">
        <v>22</v>
      </c>
      <c r="I4" s="25">
        <f t="shared" ref="I4:N4" si="0">SUM(I5,I52,I71,I75,I100,I109,I122,I146)</f>
        <v>10941.95</v>
      </c>
      <c r="J4" s="25">
        <f t="shared" si="0"/>
        <v>1040</v>
      </c>
      <c r="K4" s="25">
        <f t="shared" si="0"/>
        <v>3024.5</v>
      </c>
      <c r="L4" s="25">
        <f t="shared" si="0"/>
        <v>4361</v>
      </c>
      <c r="M4" s="25">
        <f t="shared" si="0"/>
        <v>496.45</v>
      </c>
      <c r="N4" s="25">
        <f t="shared" si="0"/>
        <v>2020</v>
      </c>
      <c r="O4" s="28" t="s">
        <v>22</v>
      </c>
      <c r="P4" s="28" t="s">
        <v>22</v>
      </c>
      <c r="Q4" s="28" t="s">
        <v>22</v>
      </c>
      <c r="R4" s="30"/>
    </row>
    <row r="5" s="2" customFormat="1" ht="22" customHeight="1" spans="1:18">
      <c r="A5" s="26" t="s">
        <v>23</v>
      </c>
      <c r="B5" s="25"/>
      <c r="C5" s="25" t="s">
        <v>22</v>
      </c>
      <c r="D5" s="25" t="s">
        <v>22</v>
      </c>
      <c r="E5" s="25" t="s">
        <v>22</v>
      </c>
      <c r="F5" s="25" t="s">
        <v>22</v>
      </c>
      <c r="G5" s="25" t="s">
        <v>22</v>
      </c>
      <c r="H5" s="25" t="s">
        <v>22</v>
      </c>
      <c r="I5" s="25">
        <f t="shared" ref="I5:N5" si="1">SUM(I6,I20,I26,I31,I42)</f>
        <v>4379.2</v>
      </c>
      <c r="J5" s="25">
        <f t="shared" si="1"/>
        <v>960</v>
      </c>
      <c r="K5" s="25">
        <f t="shared" si="1"/>
        <v>2412</v>
      </c>
      <c r="L5" s="25">
        <f t="shared" si="1"/>
        <v>716</v>
      </c>
      <c r="M5" s="25">
        <f t="shared" si="1"/>
        <v>11.2</v>
      </c>
      <c r="N5" s="25">
        <f t="shared" si="1"/>
        <v>280</v>
      </c>
      <c r="O5" s="28" t="s">
        <v>22</v>
      </c>
      <c r="P5" s="28" t="s">
        <v>22</v>
      </c>
      <c r="Q5" s="28" t="s">
        <v>22</v>
      </c>
      <c r="R5" s="30"/>
    </row>
    <row r="6" s="2" customFormat="1" ht="22" customHeight="1" spans="1:18">
      <c r="A6" s="26" t="s">
        <v>24</v>
      </c>
      <c r="B6" s="25"/>
      <c r="C6" s="25" t="s">
        <v>22</v>
      </c>
      <c r="D6" s="25" t="s">
        <v>22</v>
      </c>
      <c r="E6" s="25" t="s">
        <v>22</v>
      </c>
      <c r="F6" s="25" t="s">
        <v>22</v>
      </c>
      <c r="G6" s="25" t="s">
        <v>22</v>
      </c>
      <c r="H6" s="25" t="s">
        <v>22</v>
      </c>
      <c r="I6" s="25">
        <f t="shared" ref="I6:N6" si="2">SUM(I7,I8,I13,I14,I16,I17,I18,I19)</f>
        <v>552</v>
      </c>
      <c r="J6" s="25">
        <f t="shared" si="2"/>
        <v>60</v>
      </c>
      <c r="K6" s="25">
        <f t="shared" si="2"/>
        <v>312</v>
      </c>
      <c r="L6" s="25">
        <f t="shared" si="2"/>
        <v>0</v>
      </c>
      <c r="M6" s="25">
        <f t="shared" si="2"/>
        <v>0</v>
      </c>
      <c r="N6" s="25">
        <f t="shared" si="2"/>
        <v>180</v>
      </c>
      <c r="O6" s="25" t="s">
        <v>22</v>
      </c>
      <c r="P6" s="25" t="s">
        <v>22</v>
      </c>
      <c r="Q6" s="28" t="s">
        <v>22</v>
      </c>
      <c r="R6" s="30"/>
    </row>
    <row r="7" s="1" customFormat="1" ht="22" customHeight="1" spans="1:18">
      <c r="A7" s="27" t="s">
        <v>25</v>
      </c>
      <c r="B7" s="28" t="e">
        <f>SUM(#REF!)</f>
        <v>#REF!</v>
      </c>
      <c r="C7" s="28" t="s">
        <v>26</v>
      </c>
      <c r="D7" s="28" t="s">
        <v>27</v>
      </c>
      <c r="E7" s="28" t="e">
        <f>SUM(#REF!)</f>
        <v>#REF!</v>
      </c>
      <c r="F7" s="27" t="s">
        <v>28</v>
      </c>
      <c r="G7" s="28" t="s">
        <v>29</v>
      </c>
      <c r="H7" s="28"/>
      <c r="I7" s="28"/>
      <c r="J7" s="28"/>
      <c r="K7" s="28"/>
      <c r="L7" s="28"/>
      <c r="M7" s="28"/>
      <c r="N7" s="28"/>
      <c r="O7" s="28" t="s">
        <v>30</v>
      </c>
      <c r="P7" s="28" t="s">
        <v>31</v>
      </c>
      <c r="Q7" s="28" t="s">
        <v>32</v>
      </c>
      <c r="R7" s="30" t="s">
        <v>33</v>
      </c>
    </row>
    <row r="8" s="1" customFormat="1" ht="22" customHeight="1" spans="1:18">
      <c r="A8" s="27" t="s">
        <v>42</v>
      </c>
      <c r="B8" s="28">
        <f>SUM(B9:B12)</f>
        <v>4</v>
      </c>
      <c r="C8" s="28" t="s">
        <v>26</v>
      </c>
      <c r="D8" s="28" t="s">
        <v>43</v>
      </c>
      <c r="E8" s="28"/>
      <c r="F8" s="27" t="s">
        <v>44</v>
      </c>
      <c r="G8" s="28"/>
      <c r="H8" s="28"/>
      <c r="I8" s="28">
        <f>SUM(J8:N8)</f>
        <v>502</v>
      </c>
      <c r="J8" s="28">
        <f>SUM(J9:J12)</f>
        <v>60</v>
      </c>
      <c r="K8" s="28">
        <f>SUM(K9:K12)</f>
        <v>262</v>
      </c>
      <c r="L8" s="28">
        <f>SUM(L9:L12)</f>
        <v>0</v>
      </c>
      <c r="M8" s="28">
        <f>SUM(M9:M12)</f>
        <v>0</v>
      </c>
      <c r="N8" s="28">
        <f>SUM(N9:N12)</f>
        <v>180</v>
      </c>
      <c r="O8" s="28" t="s">
        <v>45</v>
      </c>
      <c r="P8" s="28"/>
      <c r="Q8" s="28"/>
      <c r="R8" s="28" t="s">
        <v>46</v>
      </c>
    </row>
    <row r="9" s="84" customFormat="1" ht="97" customHeight="1" spans="1:18">
      <c r="A9" s="87" t="s">
        <v>47</v>
      </c>
      <c r="B9" s="31">
        <v>1</v>
      </c>
      <c r="C9" s="31" t="s">
        <v>26</v>
      </c>
      <c r="D9" s="31" t="s">
        <v>48</v>
      </c>
      <c r="E9" s="31">
        <v>400</v>
      </c>
      <c r="F9" s="29" t="s">
        <v>49</v>
      </c>
      <c r="G9" s="28" t="s">
        <v>36</v>
      </c>
      <c r="H9" s="31">
        <v>2022</v>
      </c>
      <c r="I9" s="31">
        <v>130</v>
      </c>
      <c r="J9" s="31">
        <v>0</v>
      </c>
      <c r="K9" s="31">
        <v>100</v>
      </c>
      <c r="L9" s="31"/>
      <c r="M9" s="31"/>
      <c r="N9" s="31">
        <v>30</v>
      </c>
      <c r="O9" s="28" t="s">
        <v>50</v>
      </c>
      <c r="P9" s="31" t="s">
        <v>31</v>
      </c>
      <c r="Q9" s="31" t="s">
        <v>32</v>
      </c>
      <c r="R9" s="31"/>
    </row>
    <row r="10" s="84" customFormat="1" ht="34" customHeight="1" spans="1:18">
      <c r="A10" s="29" t="s">
        <v>51</v>
      </c>
      <c r="B10" s="31">
        <v>1</v>
      </c>
      <c r="C10" s="31" t="s">
        <v>26</v>
      </c>
      <c r="D10" s="31" t="s">
        <v>52</v>
      </c>
      <c r="E10" s="31">
        <v>0.2</v>
      </c>
      <c r="F10" s="29" t="s">
        <v>53</v>
      </c>
      <c r="G10" s="28" t="s">
        <v>36</v>
      </c>
      <c r="H10" s="31">
        <v>2022</v>
      </c>
      <c r="I10" s="31">
        <v>72</v>
      </c>
      <c r="J10" s="31">
        <v>0</v>
      </c>
      <c r="K10" s="31">
        <v>12</v>
      </c>
      <c r="L10" s="31"/>
      <c r="M10" s="31"/>
      <c r="N10" s="31">
        <v>60</v>
      </c>
      <c r="O10" s="28" t="s">
        <v>50</v>
      </c>
      <c r="P10" s="31" t="s">
        <v>31</v>
      </c>
      <c r="Q10" s="31" t="s">
        <v>32</v>
      </c>
      <c r="R10" s="31"/>
    </row>
    <row r="11" s="3" customFormat="1" ht="22" customHeight="1" spans="1:18">
      <c r="A11" s="29" t="s">
        <v>54</v>
      </c>
      <c r="B11" s="31">
        <v>1</v>
      </c>
      <c r="C11" s="31" t="s">
        <v>26</v>
      </c>
      <c r="D11" s="31" t="s">
        <v>48</v>
      </c>
      <c r="E11" s="31">
        <v>100</v>
      </c>
      <c r="F11" s="29" t="s">
        <v>55</v>
      </c>
      <c r="G11" s="28" t="s">
        <v>36</v>
      </c>
      <c r="H11" s="31">
        <v>2022</v>
      </c>
      <c r="I11" s="31">
        <v>100</v>
      </c>
      <c r="J11" s="31">
        <v>60</v>
      </c>
      <c r="K11" s="31"/>
      <c r="L11" s="31"/>
      <c r="M11" s="31"/>
      <c r="N11" s="31">
        <v>40</v>
      </c>
      <c r="O11" s="28" t="s">
        <v>50</v>
      </c>
      <c r="P11" s="31" t="s">
        <v>31</v>
      </c>
      <c r="Q11" s="31" t="s">
        <v>32</v>
      </c>
      <c r="R11" s="30" t="s">
        <v>33</v>
      </c>
    </row>
    <row r="12" s="3" customFormat="1" ht="46" customHeight="1" spans="1:18">
      <c r="A12" s="29" t="s">
        <v>56</v>
      </c>
      <c r="B12" s="31">
        <v>1</v>
      </c>
      <c r="C12" s="31" t="s">
        <v>26</v>
      </c>
      <c r="D12" s="31" t="s">
        <v>48</v>
      </c>
      <c r="E12" s="31">
        <v>100</v>
      </c>
      <c r="F12" s="29" t="s">
        <v>57</v>
      </c>
      <c r="G12" s="31" t="s">
        <v>58</v>
      </c>
      <c r="H12" s="31">
        <v>2022</v>
      </c>
      <c r="I12" s="31">
        <v>200</v>
      </c>
      <c r="J12" s="31">
        <v>0</v>
      </c>
      <c r="K12" s="31">
        <v>150</v>
      </c>
      <c r="L12" s="31"/>
      <c r="M12" s="31"/>
      <c r="N12" s="31">
        <v>50</v>
      </c>
      <c r="O12" s="28" t="s">
        <v>50</v>
      </c>
      <c r="P12" s="31" t="s">
        <v>31</v>
      </c>
      <c r="Q12" s="31" t="s">
        <v>32</v>
      </c>
      <c r="R12" s="30" t="s">
        <v>33</v>
      </c>
    </row>
    <row r="13" s="1" customFormat="1" ht="22" customHeight="1" spans="1:18">
      <c r="A13" s="27" t="s">
        <v>108</v>
      </c>
      <c r="B13" s="28"/>
      <c r="C13" s="28"/>
      <c r="D13" s="28" t="s">
        <v>109</v>
      </c>
      <c r="E13" s="28"/>
      <c r="F13" s="27" t="s">
        <v>110</v>
      </c>
      <c r="G13" s="28"/>
      <c r="H13" s="28"/>
      <c r="I13" s="28">
        <v>0</v>
      </c>
      <c r="J13" s="28"/>
      <c r="K13" s="28"/>
      <c r="L13" s="28"/>
      <c r="M13" s="28"/>
      <c r="N13" s="28"/>
      <c r="O13" s="28" t="s">
        <v>111</v>
      </c>
      <c r="P13" s="28"/>
      <c r="Q13" s="28"/>
      <c r="R13" s="28" t="s">
        <v>46</v>
      </c>
    </row>
    <row r="14" s="1" customFormat="1" ht="22" customHeight="1" spans="1:18">
      <c r="A14" s="27" t="s">
        <v>112</v>
      </c>
      <c r="B14" s="28">
        <f>SUM(B15:B15)</f>
        <v>1</v>
      </c>
      <c r="C14" s="28"/>
      <c r="D14" s="28" t="s">
        <v>109</v>
      </c>
      <c r="E14" s="28">
        <f t="shared" ref="E14:N14" si="3">SUM(E15:E15)</f>
        <v>1000</v>
      </c>
      <c r="F14" s="30" t="s">
        <v>113</v>
      </c>
      <c r="G14" s="31"/>
      <c r="H14" s="28"/>
      <c r="I14" s="28">
        <f t="shared" si="3"/>
        <v>50</v>
      </c>
      <c r="J14" s="28">
        <f t="shared" si="3"/>
        <v>0</v>
      </c>
      <c r="K14" s="28">
        <f t="shared" si="3"/>
        <v>50</v>
      </c>
      <c r="L14" s="28">
        <f t="shared" si="3"/>
        <v>0</v>
      </c>
      <c r="M14" s="28">
        <f t="shared" si="3"/>
        <v>0</v>
      </c>
      <c r="N14" s="28">
        <f t="shared" si="3"/>
        <v>0</v>
      </c>
      <c r="O14" s="28" t="s">
        <v>114</v>
      </c>
      <c r="P14" s="28"/>
      <c r="Q14" s="28"/>
      <c r="R14" s="28" t="s">
        <v>46</v>
      </c>
    </row>
    <row r="15" s="3" customFormat="1" ht="22" customHeight="1" spans="1:18">
      <c r="A15" s="29" t="s">
        <v>115</v>
      </c>
      <c r="B15" s="28">
        <v>1</v>
      </c>
      <c r="C15" s="28" t="s">
        <v>26</v>
      </c>
      <c r="D15" s="28" t="s">
        <v>109</v>
      </c>
      <c r="E15" s="28">
        <v>1000</v>
      </c>
      <c r="F15" s="30" t="s">
        <v>116</v>
      </c>
      <c r="G15" s="28" t="s">
        <v>36</v>
      </c>
      <c r="H15" s="28">
        <v>2022</v>
      </c>
      <c r="I15" s="28">
        <v>50</v>
      </c>
      <c r="J15" s="28">
        <v>0</v>
      </c>
      <c r="K15" s="28">
        <v>50</v>
      </c>
      <c r="L15" s="28"/>
      <c r="M15" s="28"/>
      <c r="N15" s="28">
        <v>0</v>
      </c>
      <c r="O15" s="28" t="s">
        <v>117</v>
      </c>
      <c r="P15" s="28" t="s">
        <v>81</v>
      </c>
      <c r="Q15" s="28" t="s">
        <v>32</v>
      </c>
      <c r="R15" s="28"/>
    </row>
    <row r="16" s="1" customFormat="1" ht="22" customHeight="1" spans="1:18">
      <c r="A16" s="27" t="s">
        <v>120</v>
      </c>
      <c r="B16" s="28" t="e">
        <f>SUM(#REF!)</f>
        <v>#REF!</v>
      </c>
      <c r="C16" s="28" t="s">
        <v>26</v>
      </c>
      <c r="D16" s="28" t="s">
        <v>121</v>
      </c>
      <c r="E16" s="28"/>
      <c r="F16" s="27" t="s">
        <v>122</v>
      </c>
      <c r="G16" s="28"/>
      <c r="H16" s="28"/>
      <c r="I16" s="28">
        <v>0</v>
      </c>
      <c r="J16" s="28"/>
      <c r="K16" s="28"/>
      <c r="L16" s="28"/>
      <c r="M16" s="28"/>
      <c r="N16" s="28"/>
      <c r="O16" s="28" t="s">
        <v>123</v>
      </c>
      <c r="P16" s="28"/>
      <c r="Q16" s="28"/>
      <c r="R16" s="28" t="s">
        <v>46</v>
      </c>
    </row>
    <row r="17" s="1" customFormat="1" ht="22" customHeight="1" spans="1:18">
      <c r="A17" s="27" t="s">
        <v>124</v>
      </c>
      <c r="B17" s="28"/>
      <c r="C17" s="28"/>
      <c r="D17" s="28"/>
      <c r="E17" s="28"/>
      <c r="F17" s="27"/>
      <c r="G17" s="28"/>
      <c r="H17" s="28"/>
      <c r="I17" s="28">
        <v>0</v>
      </c>
      <c r="J17" s="28"/>
      <c r="K17" s="28"/>
      <c r="L17" s="28"/>
      <c r="M17" s="28"/>
      <c r="N17" s="28"/>
      <c r="O17" s="28"/>
      <c r="P17" s="28"/>
      <c r="Q17" s="28"/>
      <c r="R17" s="28" t="s">
        <v>46</v>
      </c>
    </row>
    <row r="18" s="1" customFormat="1" ht="22" customHeight="1" spans="1:18">
      <c r="A18" s="27" t="s">
        <v>125</v>
      </c>
      <c r="B18" s="28"/>
      <c r="C18" s="28"/>
      <c r="D18" s="28"/>
      <c r="E18" s="28"/>
      <c r="F18" s="27"/>
      <c r="G18" s="28"/>
      <c r="H18" s="28"/>
      <c r="I18" s="28">
        <v>0</v>
      </c>
      <c r="J18" s="28"/>
      <c r="K18" s="28"/>
      <c r="L18" s="28"/>
      <c r="M18" s="28"/>
      <c r="N18" s="28"/>
      <c r="O18" s="28"/>
      <c r="P18" s="28"/>
      <c r="Q18" s="28"/>
      <c r="R18" s="28" t="s">
        <v>46</v>
      </c>
    </row>
    <row r="19" s="1" customFormat="1" ht="22" customHeight="1" spans="1:18">
      <c r="A19" s="27" t="s">
        <v>126</v>
      </c>
      <c r="B19" s="28"/>
      <c r="C19" s="28"/>
      <c r="D19" s="28"/>
      <c r="E19" s="28"/>
      <c r="F19" s="27"/>
      <c r="G19" s="28"/>
      <c r="H19" s="28"/>
      <c r="I19" s="28">
        <v>0</v>
      </c>
      <c r="J19" s="28"/>
      <c r="K19" s="28"/>
      <c r="L19" s="28"/>
      <c r="M19" s="28"/>
      <c r="N19" s="28"/>
      <c r="O19" s="28"/>
      <c r="P19" s="28"/>
      <c r="Q19" s="28"/>
      <c r="R19" s="28" t="s">
        <v>46</v>
      </c>
    </row>
    <row r="20" s="2" customFormat="1" ht="22" customHeight="1" spans="1:18">
      <c r="A20" s="26" t="s">
        <v>127</v>
      </c>
      <c r="B20" s="25"/>
      <c r="C20" s="25" t="s">
        <v>22</v>
      </c>
      <c r="D20" s="25" t="s">
        <v>22</v>
      </c>
      <c r="E20" s="25" t="s">
        <v>22</v>
      </c>
      <c r="F20" s="26" t="s">
        <v>22</v>
      </c>
      <c r="G20" s="25" t="s">
        <v>22</v>
      </c>
      <c r="H20" s="25" t="s">
        <v>22</v>
      </c>
      <c r="I20" s="25">
        <f t="shared" ref="I20:N20" si="4">SUM(I21,I22,I23,I24)</f>
        <v>200</v>
      </c>
      <c r="J20" s="25">
        <f t="shared" si="4"/>
        <v>0</v>
      </c>
      <c r="K20" s="25">
        <f t="shared" si="4"/>
        <v>100</v>
      </c>
      <c r="L20" s="25">
        <f t="shared" si="4"/>
        <v>0</v>
      </c>
      <c r="M20" s="25">
        <f t="shared" si="4"/>
        <v>0</v>
      </c>
      <c r="N20" s="25">
        <f t="shared" si="4"/>
        <v>100</v>
      </c>
      <c r="O20" s="25" t="s">
        <v>22</v>
      </c>
      <c r="P20" s="25" t="s">
        <v>22</v>
      </c>
      <c r="Q20" s="25" t="s">
        <v>22</v>
      </c>
      <c r="R20" s="28"/>
    </row>
    <row r="21" s="1" customFormat="1" ht="22" customHeight="1" spans="1:18">
      <c r="A21" s="27" t="s">
        <v>128</v>
      </c>
      <c r="B21" s="28"/>
      <c r="C21" s="28"/>
      <c r="D21" s="28" t="s">
        <v>121</v>
      </c>
      <c r="E21" s="28"/>
      <c r="F21" s="27" t="s">
        <v>129</v>
      </c>
      <c r="G21" s="28"/>
      <c r="H21" s="28"/>
      <c r="I21" s="28">
        <v>0</v>
      </c>
      <c r="J21" s="28"/>
      <c r="K21" s="28"/>
      <c r="L21" s="28"/>
      <c r="M21" s="28"/>
      <c r="N21" s="28"/>
      <c r="O21" s="28"/>
      <c r="P21" s="28"/>
      <c r="Q21" s="28"/>
      <c r="R21" s="28" t="s">
        <v>46</v>
      </c>
    </row>
    <row r="22" s="1" customFormat="1" ht="22" customHeight="1" spans="1:18">
      <c r="A22" s="27" t="s">
        <v>130</v>
      </c>
      <c r="B22" s="28"/>
      <c r="C22" s="28"/>
      <c r="D22" s="28" t="s">
        <v>131</v>
      </c>
      <c r="E22" s="28"/>
      <c r="F22" s="27" t="s">
        <v>132</v>
      </c>
      <c r="G22" s="28"/>
      <c r="H22" s="28"/>
      <c r="I22" s="28">
        <v>0</v>
      </c>
      <c r="J22" s="28"/>
      <c r="K22" s="28"/>
      <c r="L22" s="28"/>
      <c r="M22" s="28"/>
      <c r="N22" s="28"/>
      <c r="O22" s="28" t="s">
        <v>133</v>
      </c>
      <c r="P22" s="28" t="s">
        <v>31</v>
      </c>
      <c r="Q22" s="28" t="s">
        <v>134</v>
      </c>
      <c r="R22" s="28" t="s">
        <v>46</v>
      </c>
    </row>
    <row r="23" s="1" customFormat="1" ht="22" customHeight="1" spans="1:18">
      <c r="A23" s="27" t="s">
        <v>135</v>
      </c>
      <c r="B23" s="28"/>
      <c r="C23" s="28"/>
      <c r="D23" s="28" t="s">
        <v>131</v>
      </c>
      <c r="E23" s="28"/>
      <c r="F23" s="27" t="s">
        <v>136</v>
      </c>
      <c r="G23" s="28"/>
      <c r="H23" s="28"/>
      <c r="I23" s="28">
        <v>0</v>
      </c>
      <c r="J23" s="28"/>
      <c r="K23" s="28"/>
      <c r="L23" s="28"/>
      <c r="M23" s="28"/>
      <c r="N23" s="28"/>
      <c r="O23" s="28" t="s">
        <v>137</v>
      </c>
      <c r="P23" s="28"/>
      <c r="Q23" s="28"/>
      <c r="R23" s="28" t="s">
        <v>46</v>
      </c>
    </row>
    <row r="24" s="1" customFormat="1" ht="22" customHeight="1" spans="1:18">
      <c r="A24" s="27" t="s">
        <v>149</v>
      </c>
      <c r="B24" s="28">
        <f>SUM(B25:B25)</f>
        <v>1</v>
      </c>
      <c r="C24" s="28" t="s">
        <v>26</v>
      </c>
      <c r="D24" s="28" t="s">
        <v>66</v>
      </c>
      <c r="E24" s="28">
        <v>4</v>
      </c>
      <c r="F24" s="27" t="s">
        <v>150</v>
      </c>
      <c r="G24" s="28"/>
      <c r="H24" s="28"/>
      <c r="I24" s="28">
        <f t="shared" ref="I24:N24" si="5">SUM(I25:I25)</f>
        <v>200</v>
      </c>
      <c r="J24" s="28">
        <f t="shared" si="5"/>
        <v>0</v>
      </c>
      <c r="K24" s="28">
        <f t="shared" si="5"/>
        <v>100</v>
      </c>
      <c r="L24" s="28">
        <f t="shared" si="5"/>
        <v>0</v>
      </c>
      <c r="M24" s="28">
        <f t="shared" si="5"/>
        <v>0</v>
      </c>
      <c r="N24" s="28">
        <f t="shared" si="5"/>
        <v>100</v>
      </c>
      <c r="O24" s="28" t="s">
        <v>137</v>
      </c>
      <c r="P24" s="28"/>
      <c r="Q24" s="28"/>
      <c r="R24" s="28" t="s">
        <v>46</v>
      </c>
    </row>
    <row r="25" s="3" customFormat="1" ht="22" customHeight="1" spans="1:18">
      <c r="A25" s="32" t="s">
        <v>151</v>
      </c>
      <c r="B25" s="28">
        <v>1</v>
      </c>
      <c r="C25" s="28" t="s">
        <v>26</v>
      </c>
      <c r="D25" s="28" t="s">
        <v>66</v>
      </c>
      <c r="E25" s="28">
        <v>1</v>
      </c>
      <c r="F25" s="30" t="s">
        <v>152</v>
      </c>
      <c r="G25" s="28" t="s">
        <v>153</v>
      </c>
      <c r="H25" s="28">
        <v>2022</v>
      </c>
      <c r="I25" s="28">
        <v>200</v>
      </c>
      <c r="J25" s="28">
        <v>0</v>
      </c>
      <c r="K25" s="28">
        <v>100</v>
      </c>
      <c r="L25" s="28"/>
      <c r="M25" s="28"/>
      <c r="N25" s="28">
        <v>100</v>
      </c>
      <c r="O25" s="28" t="s">
        <v>142</v>
      </c>
      <c r="P25" s="28" t="s">
        <v>31</v>
      </c>
      <c r="Q25" s="28" t="s">
        <v>134</v>
      </c>
      <c r="R25" s="28"/>
    </row>
    <row r="26" s="2" customFormat="1" ht="22" customHeight="1" spans="1:18">
      <c r="A26" s="26" t="s">
        <v>156</v>
      </c>
      <c r="B26" s="25"/>
      <c r="C26" s="25" t="s">
        <v>22</v>
      </c>
      <c r="D26" s="25" t="s">
        <v>22</v>
      </c>
      <c r="E26" s="25" t="s">
        <v>22</v>
      </c>
      <c r="F26" s="25" t="s">
        <v>22</v>
      </c>
      <c r="G26" s="25" t="s">
        <v>22</v>
      </c>
      <c r="H26" s="25" t="s">
        <v>22</v>
      </c>
      <c r="I26" s="25">
        <f t="shared" ref="I26:N26" si="6">SUM(I27,I28,I30)</f>
        <v>2000</v>
      </c>
      <c r="J26" s="25">
        <f t="shared" si="6"/>
        <v>0</v>
      </c>
      <c r="K26" s="25">
        <f t="shared" si="6"/>
        <v>2000</v>
      </c>
      <c r="L26" s="25">
        <f t="shared" si="6"/>
        <v>0</v>
      </c>
      <c r="M26" s="25">
        <f t="shared" si="6"/>
        <v>0</v>
      </c>
      <c r="N26" s="25">
        <f t="shared" si="6"/>
        <v>0</v>
      </c>
      <c r="O26" s="25" t="s">
        <v>22</v>
      </c>
      <c r="P26" s="25" t="s">
        <v>22</v>
      </c>
      <c r="Q26" s="25" t="s">
        <v>22</v>
      </c>
      <c r="R26" s="28"/>
    </row>
    <row r="27" s="1" customFormat="1" ht="22" customHeight="1" spans="1:18">
      <c r="A27" s="27" t="s">
        <v>157</v>
      </c>
      <c r="B27" s="28"/>
      <c r="C27" s="28"/>
      <c r="D27" s="28" t="s">
        <v>158</v>
      </c>
      <c r="E27" s="28"/>
      <c r="F27" s="27"/>
      <c r="G27" s="28"/>
      <c r="H27" s="28"/>
      <c r="I27" s="28">
        <v>0</v>
      </c>
      <c r="J27" s="28" t="s">
        <v>22</v>
      </c>
      <c r="K27" s="28"/>
      <c r="L27" s="28"/>
      <c r="M27" s="28"/>
      <c r="N27" s="28"/>
      <c r="O27" s="28"/>
      <c r="P27" s="28"/>
      <c r="Q27" s="28"/>
      <c r="R27" s="28" t="s">
        <v>46</v>
      </c>
    </row>
    <row r="28" s="1" customFormat="1" ht="22" customHeight="1" spans="1:18">
      <c r="A28" s="27" t="s">
        <v>159</v>
      </c>
      <c r="B28" s="28">
        <f>SUM(B29:B29)</f>
        <v>1</v>
      </c>
      <c r="C28" s="28"/>
      <c r="D28" s="28" t="s">
        <v>160</v>
      </c>
      <c r="E28" s="28">
        <f t="shared" ref="E28:N28" si="7">SUM(E29:E29)</f>
        <v>1</v>
      </c>
      <c r="F28" s="27" t="s">
        <v>161</v>
      </c>
      <c r="G28" s="28"/>
      <c r="H28" s="28"/>
      <c r="I28" s="28">
        <f t="shared" si="7"/>
        <v>2000</v>
      </c>
      <c r="J28" s="28">
        <f t="shared" si="7"/>
        <v>0</v>
      </c>
      <c r="K28" s="28">
        <f t="shared" si="7"/>
        <v>2000</v>
      </c>
      <c r="L28" s="28">
        <f t="shared" si="7"/>
        <v>0</v>
      </c>
      <c r="M28" s="28">
        <f t="shared" si="7"/>
        <v>0</v>
      </c>
      <c r="N28" s="28">
        <f t="shared" si="7"/>
        <v>0</v>
      </c>
      <c r="O28" s="28" t="s">
        <v>162</v>
      </c>
      <c r="P28" s="28"/>
      <c r="Q28" s="28"/>
      <c r="R28" s="28" t="s">
        <v>46</v>
      </c>
    </row>
    <row r="29" s="7" customFormat="1" ht="22" customHeight="1" spans="1:18">
      <c r="A29" s="27" t="s">
        <v>163</v>
      </c>
      <c r="B29" s="28">
        <v>1</v>
      </c>
      <c r="C29" s="28" t="s">
        <v>26</v>
      </c>
      <c r="D29" s="28" t="s">
        <v>27</v>
      </c>
      <c r="E29" s="28">
        <v>1</v>
      </c>
      <c r="F29" s="30" t="s">
        <v>164</v>
      </c>
      <c r="G29" s="28" t="s">
        <v>165</v>
      </c>
      <c r="H29" s="28">
        <v>2022</v>
      </c>
      <c r="I29" s="28">
        <v>2000</v>
      </c>
      <c r="J29" s="28">
        <v>0</v>
      </c>
      <c r="K29" s="28">
        <v>2000</v>
      </c>
      <c r="L29" s="28"/>
      <c r="M29" s="28"/>
      <c r="N29" s="28">
        <v>0</v>
      </c>
      <c r="O29" s="28" t="s">
        <v>50</v>
      </c>
      <c r="P29" s="28" t="s">
        <v>81</v>
      </c>
      <c r="Q29" s="28" t="s">
        <v>32</v>
      </c>
      <c r="R29" s="30"/>
    </row>
    <row r="30" s="1" customFormat="1" ht="22" customHeight="1" spans="1:18">
      <c r="A30" s="27" t="s">
        <v>167</v>
      </c>
      <c r="B30" s="28"/>
      <c r="C30" s="28"/>
      <c r="D30" s="28" t="s">
        <v>66</v>
      </c>
      <c r="E30" s="28"/>
      <c r="F30" s="27"/>
      <c r="G30" s="28"/>
      <c r="H30" s="28"/>
      <c r="I30" s="28">
        <v>0</v>
      </c>
      <c r="J30" s="28"/>
      <c r="K30" s="28"/>
      <c r="L30" s="28"/>
      <c r="M30" s="28"/>
      <c r="N30" s="28"/>
      <c r="O30" s="28" t="s">
        <v>168</v>
      </c>
      <c r="P30" s="28"/>
      <c r="Q30" s="28"/>
      <c r="R30" s="28" t="s">
        <v>46</v>
      </c>
    </row>
    <row r="31" s="2" customFormat="1" ht="22" customHeight="1" spans="1:18">
      <c r="A31" s="26" t="s">
        <v>169</v>
      </c>
      <c r="B31" s="25">
        <f>B32+B33+B41</f>
        <v>7</v>
      </c>
      <c r="C31" s="25" t="s">
        <v>22</v>
      </c>
      <c r="D31" s="25" t="s">
        <v>22</v>
      </c>
      <c r="E31" s="25" t="s">
        <v>22</v>
      </c>
      <c r="F31" s="25" t="s">
        <v>22</v>
      </c>
      <c r="G31" s="25" t="s">
        <v>22</v>
      </c>
      <c r="H31" s="25" t="s">
        <v>22</v>
      </c>
      <c r="I31" s="25">
        <f t="shared" ref="I31:N31" si="8">I32+I33</f>
        <v>11.2</v>
      </c>
      <c r="J31" s="25">
        <f t="shared" si="8"/>
        <v>0</v>
      </c>
      <c r="K31" s="25">
        <f t="shared" si="8"/>
        <v>0</v>
      </c>
      <c r="L31" s="25">
        <f t="shared" si="8"/>
        <v>0</v>
      </c>
      <c r="M31" s="25">
        <f t="shared" si="8"/>
        <v>11.2</v>
      </c>
      <c r="N31" s="25">
        <f t="shared" si="8"/>
        <v>0</v>
      </c>
      <c r="O31" s="25" t="s">
        <v>22</v>
      </c>
      <c r="P31" s="25" t="s">
        <v>22</v>
      </c>
      <c r="Q31" s="25" t="s">
        <v>22</v>
      </c>
      <c r="R31" s="28"/>
    </row>
    <row r="32" s="1" customFormat="1" ht="22" customHeight="1" spans="1:18">
      <c r="A32" s="27" t="s">
        <v>170</v>
      </c>
      <c r="B32" s="28"/>
      <c r="C32" s="28"/>
      <c r="D32" s="28" t="s">
        <v>66</v>
      </c>
      <c r="E32" s="28"/>
      <c r="F32" s="27"/>
      <c r="G32" s="28"/>
      <c r="H32" s="28"/>
      <c r="I32" s="28">
        <v>0</v>
      </c>
      <c r="J32" s="28"/>
      <c r="K32" s="28"/>
      <c r="L32" s="28"/>
      <c r="M32" s="28"/>
      <c r="N32" s="28"/>
      <c r="O32" s="28" t="s">
        <v>171</v>
      </c>
      <c r="P32" s="28"/>
      <c r="Q32" s="28"/>
      <c r="R32" s="28"/>
    </row>
    <row r="33" s="1" customFormat="1" ht="22" customHeight="1" spans="1:18">
      <c r="A33" s="27" t="s">
        <v>172</v>
      </c>
      <c r="B33" s="28">
        <f>SUM(B34:B40)</f>
        <v>7</v>
      </c>
      <c r="C33" s="28"/>
      <c r="D33" s="28" t="s">
        <v>173</v>
      </c>
      <c r="E33" s="28">
        <f t="shared" ref="E33:N33" si="9">SUM(E34:E40)</f>
        <v>195</v>
      </c>
      <c r="F33" s="27" t="s">
        <v>174</v>
      </c>
      <c r="G33" s="28"/>
      <c r="H33" s="28"/>
      <c r="I33" s="28">
        <f t="shared" si="9"/>
        <v>11.2</v>
      </c>
      <c r="J33" s="28">
        <f t="shared" si="9"/>
        <v>0</v>
      </c>
      <c r="K33" s="28">
        <f t="shared" si="9"/>
        <v>0</v>
      </c>
      <c r="L33" s="28">
        <f t="shared" si="9"/>
        <v>0</v>
      </c>
      <c r="M33" s="28">
        <f t="shared" si="9"/>
        <v>11.2</v>
      </c>
      <c r="N33" s="28">
        <f t="shared" si="9"/>
        <v>0</v>
      </c>
      <c r="O33" s="28" t="s">
        <v>146</v>
      </c>
      <c r="P33" s="28"/>
      <c r="Q33" s="28"/>
      <c r="R33" s="28"/>
    </row>
    <row r="34" s="1" customFormat="1" ht="22" customHeight="1" spans="1:18">
      <c r="A34" s="27" t="s">
        <v>548</v>
      </c>
      <c r="B34" s="28">
        <v>1</v>
      </c>
      <c r="C34" s="28" t="s">
        <v>26</v>
      </c>
      <c r="D34" s="28" t="s">
        <v>173</v>
      </c>
      <c r="E34" s="28">
        <v>10</v>
      </c>
      <c r="F34" s="27" t="s">
        <v>176</v>
      </c>
      <c r="G34" s="28" t="s">
        <v>165</v>
      </c>
      <c r="H34" s="28">
        <v>2022</v>
      </c>
      <c r="I34" s="28">
        <v>0.5</v>
      </c>
      <c r="J34" s="28">
        <v>0</v>
      </c>
      <c r="K34" s="28"/>
      <c r="L34" s="28"/>
      <c r="M34" s="28">
        <v>0.5</v>
      </c>
      <c r="N34" s="28">
        <v>0</v>
      </c>
      <c r="O34" s="28" t="s">
        <v>146</v>
      </c>
      <c r="P34" s="34" t="s">
        <v>81</v>
      </c>
      <c r="Q34" s="34" t="s">
        <v>32</v>
      </c>
      <c r="R34" s="28"/>
    </row>
    <row r="35" s="1" customFormat="1" ht="22" customHeight="1" spans="1:18">
      <c r="A35" s="27" t="s">
        <v>177</v>
      </c>
      <c r="B35" s="28">
        <v>1</v>
      </c>
      <c r="C35" s="28" t="s">
        <v>26</v>
      </c>
      <c r="D35" s="28" t="s">
        <v>173</v>
      </c>
      <c r="E35" s="28">
        <v>20</v>
      </c>
      <c r="F35" s="27" t="s">
        <v>178</v>
      </c>
      <c r="G35" s="28" t="s">
        <v>165</v>
      </c>
      <c r="H35" s="28">
        <v>2022</v>
      </c>
      <c r="I35" s="28">
        <v>0.5</v>
      </c>
      <c r="J35" s="28">
        <v>0</v>
      </c>
      <c r="K35" s="28"/>
      <c r="L35" s="28"/>
      <c r="M35" s="28">
        <v>0.5</v>
      </c>
      <c r="N35" s="28">
        <v>0</v>
      </c>
      <c r="O35" s="28" t="s">
        <v>179</v>
      </c>
      <c r="P35" s="34" t="s">
        <v>81</v>
      </c>
      <c r="Q35" s="34" t="s">
        <v>32</v>
      </c>
      <c r="R35" s="28"/>
    </row>
    <row r="36" s="1" customFormat="1" ht="22" customHeight="1" spans="1:18">
      <c r="A36" s="27" t="s">
        <v>180</v>
      </c>
      <c r="B36" s="28">
        <v>1</v>
      </c>
      <c r="C36" s="28" t="s">
        <v>26</v>
      </c>
      <c r="D36" s="28" t="s">
        <v>173</v>
      </c>
      <c r="E36" s="28">
        <v>20</v>
      </c>
      <c r="F36" s="27" t="s">
        <v>181</v>
      </c>
      <c r="G36" s="28" t="s">
        <v>165</v>
      </c>
      <c r="H36" s="28">
        <v>2022</v>
      </c>
      <c r="I36" s="28">
        <v>0.5</v>
      </c>
      <c r="J36" s="28">
        <v>0</v>
      </c>
      <c r="K36" s="28"/>
      <c r="L36" s="28"/>
      <c r="M36" s="28">
        <v>0.5</v>
      </c>
      <c r="N36" s="28">
        <v>0</v>
      </c>
      <c r="O36" s="28" t="s">
        <v>182</v>
      </c>
      <c r="P36" s="34" t="s">
        <v>81</v>
      </c>
      <c r="Q36" s="34" t="s">
        <v>32</v>
      </c>
      <c r="R36" s="28"/>
    </row>
    <row r="37" s="1" customFormat="1" ht="22" customHeight="1" spans="1:18">
      <c r="A37" s="27" t="s">
        <v>183</v>
      </c>
      <c r="B37" s="28">
        <v>1</v>
      </c>
      <c r="C37" s="28" t="s">
        <v>26</v>
      </c>
      <c r="D37" s="28" t="s">
        <v>173</v>
      </c>
      <c r="E37" s="28">
        <v>20</v>
      </c>
      <c r="F37" s="27" t="s">
        <v>184</v>
      </c>
      <c r="G37" s="28" t="s">
        <v>165</v>
      </c>
      <c r="H37" s="28">
        <v>2022</v>
      </c>
      <c r="I37" s="28">
        <v>7.5</v>
      </c>
      <c r="J37" s="28">
        <v>0</v>
      </c>
      <c r="K37" s="28"/>
      <c r="L37" s="28"/>
      <c r="M37" s="28">
        <v>7.5</v>
      </c>
      <c r="N37" s="28">
        <v>0</v>
      </c>
      <c r="O37" s="28" t="s">
        <v>50</v>
      </c>
      <c r="P37" s="34" t="s">
        <v>81</v>
      </c>
      <c r="Q37" s="34" t="s">
        <v>32</v>
      </c>
      <c r="R37" s="28"/>
    </row>
    <row r="38" s="1" customFormat="1" ht="22" customHeight="1" spans="1:18">
      <c r="A38" s="27" t="s">
        <v>185</v>
      </c>
      <c r="B38" s="28">
        <v>1</v>
      </c>
      <c r="C38" s="28" t="s">
        <v>26</v>
      </c>
      <c r="D38" s="28" t="s">
        <v>173</v>
      </c>
      <c r="E38" s="28">
        <v>100</v>
      </c>
      <c r="F38" s="27" t="s">
        <v>186</v>
      </c>
      <c r="G38" s="28" t="s">
        <v>165</v>
      </c>
      <c r="H38" s="28">
        <v>2022</v>
      </c>
      <c r="I38" s="28">
        <v>0.7</v>
      </c>
      <c r="J38" s="28">
        <v>0</v>
      </c>
      <c r="K38" s="28"/>
      <c r="L38" s="28"/>
      <c r="M38" s="28">
        <v>0.7</v>
      </c>
      <c r="N38" s="28">
        <v>0</v>
      </c>
      <c r="O38" s="28" t="s">
        <v>146</v>
      </c>
      <c r="P38" s="34" t="s">
        <v>81</v>
      </c>
      <c r="Q38" s="34" t="s">
        <v>32</v>
      </c>
      <c r="R38" s="28"/>
    </row>
    <row r="39" s="1" customFormat="1" ht="22" customHeight="1" spans="1:18">
      <c r="A39" s="27" t="s">
        <v>187</v>
      </c>
      <c r="B39" s="28">
        <v>1</v>
      </c>
      <c r="C39" s="28" t="s">
        <v>26</v>
      </c>
      <c r="D39" s="28" t="s">
        <v>173</v>
      </c>
      <c r="E39" s="28">
        <v>5</v>
      </c>
      <c r="F39" s="27" t="s">
        <v>188</v>
      </c>
      <c r="G39" s="28" t="s">
        <v>165</v>
      </c>
      <c r="H39" s="28">
        <v>2022</v>
      </c>
      <c r="I39" s="28">
        <v>1</v>
      </c>
      <c r="J39" s="28">
        <v>0</v>
      </c>
      <c r="K39" s="28"/>
      <c r="L39" s="28"/>
      <c r="M39" s="28">
        <v>1</v>
      </c>
      <c r="N39" s="28">
        <v>0</v>
      </c>
      <c r="O39" s="28" t="s">
        <v>50</v>
      </c>
      <c r="P39" s="34" t="s">
        <v>81</v>
      </c>
      <c r="Q39" s="34" t="s">
        <v>32</v>
      </c>
      <c r="R39" s="28"/>
    </row>
    <row r="40" s="1" customFormat="1" ht="22" customHeight="1" spans="1:18">
      <c r="A40" s="27" t="s">
        <v>189</v>
      </c>
      <c r="B40" s="28">
        <v>1</v>
      </c>
      <c r="C40" s="28" t="s">
        <v>26</v>
      </c>
      <c r="D40" s="28" t="s">
        <v>173</v>
      </c>
      <c r="E40" s="28">
        <v>20</v>
      </c>
      <c r="F40" s="27" t="s">
        <v>190</v>
      </c>
      <c r="G40" s="28" t="s">
        <v>165</v>
      </c>
      <c r="H40" s="28">
        <v>2022</v>
      </c>
      <c r="I40" s="28">
        <v>0.5</v>
      </c>
      <c r="J40" s="28">
        <v>0</v>
      </c>
      <c r="K40" s="28"/>
      <c r="L40" s="28"/>
      <c r="M40" s="28">
        <v>0.5</v>
      </c>
      <c r="N40" s="28">
        <v>0</v>
      </c>
      <c r="O40" s="28" t="s">
        <v>146</v>
      </c>
      <c r="P40" s="34" t="s">
        <v>81</v>
      </c>
      <c r="Q40" s="34" t="s">
        <v>32</v>
      </c>
      <c r="R40" s="28"/>
    </row>
    <row r="41" s="1" customFormat="1" ht="22" customHeight="1" spans="1:18">
      <c r="A41" s="27" t="s">
        <v>209</v>
      </c>
      <c r="B41" s="28"/>
      <c r="C41" s="28" t="s">
        <v>22</v>
      </c>
      <c r="D41" s="28" t="s">
        <v>22</v>
      </c>
      <c r="E41" s="28" t="s">
        <v>22</v>
      </c>
      <c r="F41" s="28" t="s">
        <v>22</v>
      </c>
      <c r="G41" s="28" t="s">
        <v>22</v>
      </c>
      <c r="H41" s="28"/>
      <c r="I41" s="28" t="s">
        <v>22</v>
      </c>
      <c r="J41" s="28" t="s">
        <v>22</v>
      </c>
      <c r="K41" s="28"/>
      <c r="L41" s="28"/>
      <c r="M41" s="28"/>
      <c r="N41" s="28" t="s">
        <v>22</v>
      </c>
      <c r="O41" s="28" t="s">
        <v>22</v>
      </c>
      <c r="P41" s="28" t="s">
        <v>22</v>
      </c>
      <c r="Q41" s="28" t="s">
        <v>22</v>
      </c>
      <c r="R41" s="28"/>
    </row>
    <row r="42" s="2" customFormat="1" ht="22" customHeight="1" spans="1:18">
      <c r="A42" s="26" t="s">
        <v>210</v>
      </c>
      <c r="B42" s="25">
        <f>B43+B45+B47+B49+B50+B51</f>
        <v>3</v>
      </c>
      <c r="C42" s="25" t="s">
        <v>22</v>
      </c>
      <c r="D42" s="25" t="s">
        <v>22</v>
      </c>
      <c r="E42" s="25" t="s">
        <v>22</v>
      </c>
      <c r="F42" s="25" t="s">
        <v>22</v>
      </c>
      <c r="G42" s="25" t="s">
        <v>22</v>
      </c>
      <c r="H42" s="25" t="s">
        <v>22</v>
      </c>
      <c r="I42" s="25">
        <f t="shared" ref="I42:N42" si="10">I43+I45+I47+I49+I50+I51+I50+I51</f>
        <v>1616</v>
      </c>
      <c r="J42" s="25">
        <f>J43+J45</f>
        <v>900</v>
      </c>
      <c r="K42" s="25">
        <f t="shared" si="10"/>
        <v>0</v>
      </c>
      <c r="L42" s="25">
        <f t="shared" si="10"/>
        <v>716</v>
      </c>
      <c r="M42" s="25">
        <f t="shared" si="10"/>
        <v>0</v>
      </c>
      <c r="N42" s="25">
        <f t="shared" si="10"/>
        <v>0</v>
      </c>
      <c r="O42" s="28" t="s">
        <v>22</v>
      </c>
      <c r="P42" s="28" t="s">
        <v>22</v>
      </c>
      <c r="Q42" s="28" t="s">
        <v>22</v>
      </c>
      <c r="R42" s="28"/>
    </row>
    <row r="43" s="1" customFormat="1" ht="22" customHeight="1" spans="1:18">
      <c r="A43" s="27" t="s">
        <v>211</v>
      </c>
      <c r="B43" s="28">
        <f>SUM(B44:B44)</f>
        <v>1</v>
      </c>
      <c r="C43" s="28"/>
      <c r="D43" s="28" t="s">
        <v>212</v>
      </c>
      <c r="E43" s="28" t="e">
        <f>SUM(E44:E44)</f>
        <v>#REF!</v>
      </c>
      <c r="F43" s="27" t="s">
        <v>213</v>
      </c>
      <c r="G43" s="28"/>
      <c r="H43" s="28"/>
      <c r="I43" s="28">
        <f>SUM(I44:I44)</f>
        <v>600</v>
      </c>
      <c r="J43" s="28">
        <f>SUM(J44:J44)</f>
        <v>600</v>
      </c>
      <c r="K43" s="28"/>
      <c r="L43" s="28"/>
      <c r="M43" s="28"/>
      <c r="N43" s="28">
        <f>SUM(N44:N44)</f>
        <v>0</v>
      </c>
      <c r="O43" s="28" t="s">
        <v>214</v>
      </c>
      <c r="P43" s="28"/>
      <c r="Q43" s="28"/>
      <c r="R43" s="28"/>
    </row>
    <row r="44" s="3" customFormat="1" ht="22" customHeight="1" spans="1:18">
      <c r="A44" s="35" t="s">
        <v>215</v>
      </c>
      <c r="B44" s="28">
        <v>1</v>
      </c>
      <c r="C44" s="28" t="s">
        <v>26</v>
      </c>
      <c r="D44" s="28" t="s">
        <v>212</v>
      </c>
      <c r="E44" s="28" t="e">
        <f>SUM(#REF!)</f>
        <v>#REF!</v>
      </c>
      <c r="F44" s="30" t="s">
        <v>216</v>
      </c>
      <c r="G44" s="28" t="s">
        <v>165</v>
      </c>
      <c r="H44" s="28">
        <v>2022</v>
      </c>
      <c r="I44" s="44">
        <v>600</v>
      </c>
      <c r="J44" s="44">
        <v>600</v>
      </c>
      <c r="K44" s="28"/>
      <c r="L44" s="28"/>
      <c r="M44" s="28"/>
      <c r="N44" s="28">
        <v>0</v>
      </c>
      <c r="O44" s="28" t="s">
        <v>214</v>
      </c>
      <c r="P44" s="28" t="s">
        <v>217</v>
      </c>
      <c r="Q44" s="28" t="s">
        <v>32</v>
      </c>
      <c r="R44" s="28"/>
    </row>
    <row r="45" s="1" customFormat="1" ht="22" customHeight="1" spans="1:18">
      <c r="A45" s="27" t="s">
        <v>223</v>
      </c>
      <c r="B45" s="28">
        <v>1</v>
      </c>
      <c r="C45" s="28"/>
      <c r="D45" s="28" t="s">
        <v>212</v>
      </c>
      <c r="E45" s="28">
        <v>300</v>
      </c>
      <c r="F45" s="27"/>
      <c r="G45" s="28"/>
      <c r="H45" s="36"/>
      <c r="I45" s="28">
        <v>300</v>
      </c>
      <c r="J45" s="28">
        <v>300</v>
      </c>
      <c r="K45" s="30"/>
      <c r="L45" s="30"/>
      <c r="M45" s="30"/>
      <c r="N45" s="45"/>
      <c r="O45" s="28" t="s">
        <v>37</v>
      </c>
      <c r="P45" s="28"/>
      <c r="Q45" s="28"/>
      <c r="R45" s="28"/>
    </row>
    <row r="46" s="85" customFormat="1" ht="22.5" spans="1:18">
      <c r="A46" s="30" t="s">
        <v>224</v>
      </c>
      <c r="B46" s="28">
        <v>1</v>
      </c>
      <c r="C46" s="28" t="s">
        <v>26</v>
      </c>
      <c r="D46" s="28" t="s">
        <v>212</v>
      </c>
      <c r="E46" s="30">
        <v>300</v>
      </c>
      <c r="F46" s="88" t="s">
        <v>225</v>
      </c>
      <c r="G46" s="28" t="s">
        <v>165</v>
      </c>
      <c r="H46" s="28">
        <v>2022</v>
      </c>
      <c r="I46" s="28">
        <v>300</v>
      </c>
      <c r="J46" s="28">
        <v>300</v>
      </c>
      <c r="K46" s="30"/>
      <c r="L46" s="30"/>
      <c r="M46" s="30"/>
      <c r="N46" s="30"/>
      <c r="O46" s="30" t="s">
        <v>117</v>
      </c>
      <c r="P46" s="28" t="s">
        <v>217</v>
      </c>
      <c r="Q46" s="30" t="s">
        <v>32</v>
      </c>
      <c r="R46" s="28"/>
    </row>
    <row r="47" s="1" customFormat="1" ht="22" customHeight="1" spans="1:18">
      <c r="A47" s="27" t="s">
        <v>226</v>
      </c>
      <c r="B47" s="28">
        <f>SUM(B48:B48)</f>
        <v>1</v>
      </c>
      <c r="C47" s="28"/>
      <c r="D47" s="28" t="s">
        <v>212</v>
      </c>
      <c r="E47" s="28">
        <f>SUM(E48:E48)</f>
        <v>716</v>
      </c>
      <c r="F47" s="27" t="s">
        <v>227</v>
      </c>
      <c r="G47" s="28"/>
      <c r="H47" s="28"/>
      <c r="I47" s="28">
        <f>SUM(I48:I48)</f>
        <v>716</v>
      </c>
      <c r="J47" s="28">
        <v>0</v>
      </c>
      <c r="K47" s="28">
        <f>SUM(K48:K48)</f>
        <v>0</v>
      </c>
      <c r="L47" s="28">
        <f>SUM(L48:L48)</f>
        <v>716</v>
      </c>
      <c r="M47" s="28">
        <f>SUM(M48:M48)</f>
        <v>0</v>
      </c>
      <c r="N47" s="28">
        <f>SUM(N48:N48)</f>
        <v>0</v>
      </c>
      <c r="O47" s="28" t="s">
        <v>37</v>
      </c>
      <c r="P47" s="28"/>
      <c r="Q47" s="28"/>
      <c r="R47" s="28"/>
    </row>
    <row r="48" s="3" customFormat="1" ht="22" customHeight="1" spans="1:18">
      <c r="A48" s="30" t="s">
        <v>228</v>
      </c>
      <c r="B48" s="28">
        <v>1</v>
      </c>
      <c r="C48" s="28" t="s">
        <v>26</v>
      </c>
      <c r="D48" s="28" t="s">
        <v>212</v>
      </c>
      <c r="E48" s="28">
        <v>716</v>
      </c>
      <c r="F48" s="28" t="s">
        <v>229</v>
      </c>
      <c r="G48" s="28" t="s">
        <v>165</v>
      </c>
      <c r="H48" s="28">
        <v>2022</v>
      </c>
      <c r="I48" s="28">
        <v>716</v>
      </c>
      <c r="J48" s="28">
        <v>0</v>
      </c>
      <c r="K48" s="28"/>
      <c r="L48" s="28">
        <v>716</v>
      </c>
      <c r="M48" s="28"/>
      <c r="N48" s="28">
        <v>0</v>
      </c>
      <c r="O48" s="28" t="s">
        <v>50</v>
      </c>
      <c r="P48" s="28" t="s">
        <v>217</v>
      </c>
      <c r="Q48" s="28" t="s">
        <v>32</v>
      </c>
      <c r="R48" s="28" t="s">
        <v>230</v>
      </c>
    </row>
    <row r="49" s="1" customFormat="1" ht="22" customHeight="1" spans="1:18">
      <c r="A49" s="27" t="s">
        <v>234</v>
      </c>
      <c r="B49" s="28">
        <v>0</v>
      </c>
      <c r="C49" s="28" t="s">
        <v>22</v>
      </c>
      <c r="D49" s="28" t="s">
        <v>22</v>
      </c>
      <c r="E49" s="28" t="s">
        <v>22</v>
      </c>
      <c r="F49" s="28" t="s">
        <v>22</v>
      </c>
      <c r="G49" s="28" t="s">
        <v>22</v>
      </c>
      <c r="H49" s="28"/>
      <c r="I49" s="28">
        <v>0</v>
      </c>
      <c r="J49" s="28" t="s">
        <v>22</v>
      </c>
      <c r="K49" s="28"/>
      <c r="L49" s="28"/>
      <c r="M49" s="28"/>
      <c r="N49" s="28">
        <v>0</v>
      </c>
      <c r="O49" s="28" t="s">
        <v>22</v>
      </c>
      <c r="P49" s="28" t="s">
        <v>22</v>
      </c>
      <c r="Q49" s="28" t="s">
        <v>22</v>
      </c>
      <c r="R49" s="28"/>
    </row>
    <row r="50" s="1" customFormat="1" ht="22" customHeight="1" spans="1:18">
      <c r="A50" s="27" t="s">
        <v>235</v>
      </c>
      <c r="B50" s="28">
        <v>0</v>
      </c>
      <c r="C50" s="28" t="s">
        <v>22</v>
      </c>
      <c r="D50" s="28" t="s">
        <v>22</v>
      </c>
      <c r="E50" s="28" t="s">
        <v>22</v>
      </c>
      <c r="F50" s="28" t="s">
        <v>22</v>
      </c>
      <c r="G50" s="28" t="s">
        <v>22</v>
      </c>
      <c r="H50" s="28"/>
      <c r="I50" s="28">
        <v>0</v>
      </c>
      <c r="J50" s="28" t="s">
        <v>22</v>
      </c>
      <c r="K50" s="28"/>
      <c r="L50" s="28"/>
      <c r="M50" s="28"/>
      <c r="N50" s="28">
        <v>0</v>
      </c>
      <c r="O50" s="28"/>
      <c r="P50" s="28"/>
      <c r="Q50" s="28"/>
      <c r="R50" s="28"/>
    </row>
    <row r="51" s="1" customFormat="1" ht="22" customHeight="1" spans="1:18">
      <c r="A51" s="27" t="s">
        <v>236</v>
      </c>
      <c r="B51" s="28"/>
      <c r="C51" s="28"/>
      <c r="D51" s="28"/>
      <c r="E51" s="28"/>
      <c r="F51" s="28"/>
      <c r="G51" s="28"/>
      <c r="H51" s="28"/>
      <c r="I51" s="28"/>
      <c r="J51" s="28" t="s">
        <v>22</v>
      </c>
      <c r="K51" s="28"/>
      <c r="L51" s="28"/>
      <c r="M51" s="28"/>
      <c r="N51" s="28"/>
      <c r="O51" s="28"/>
      <c r="P51" s="28"/>
      <c r="Q51" s="28"/>
      <c r="R51" s="28"/>
    </row>
    <row r="52" s="6" customFormat="1" ht="22" customHeight="1" spans="1:18">
      <c r="A52" s="37" t="s">
        <v>237</v>
      </c>
      <c r="B52" s="38">
        <f>B53+B58+B62+B66</f>
        <v>6</v>
      </c>
      <c r="C52" s="38" t="s">
        <v>22</v>
      </c>
      <c r="D52" s="38" t="s">
        <v>22</v>
      </c>
      <c r="E52" s="38" t="s">
        <v>22</v>
      </c>
      <c r="F52" s="38" t="s">
        <v>22</v>
      </c>
      <c r="G52" s="38" t="s">
        <v>22</v>
      </c>
      <c r="H52" s="38" t="s">
        <v>22</v>
      </c>
      <c r="I52" s="38">
        <f t="shared" ref="I52:N52" si="11">I53+I58+I62+I66</f>
        <v>310</v>
      </c>
      <c r="J52" s="38">
        <f t="shared" si="11"/>
        <v>25</v>
      </c>
      <c r="K52" s="38">
        <f t="shared" si="11"/>
        <v>0</v>
      </c>
      <c r="L52" s="38">
        <f t="shared" si="11"/>
        <v>285</v>
      </c>
      <c r="M52" s="38">
        <f t="shared" si="11"/>
        <v>0</v>
      </c>
      <c r="N52" s="38">
        <f t="shared" si="11"/>
        <v>0</v>
      </c>
      <c r="O52" s="38" t="s">
        <v>22</v>
      </c>
      <c r="P52" s="38" t="s">
        <v>22</v>
      </c>
      <c r="Q52" s="38" t="s">
        <v>22</v>
      </c>
      <c r="R52" s="48"/>
    </row>
    <row r="53" s="2" customFormat="1" ht="22" customHeight="1" spans="1:18">
      <c r="A53" s="26" t="s">
        <v>238</v>
      </c>
      <c r="B53" s="25">
        <f>B54+B56</f>
        <v>2</v>
      </c>
      <c r="C53" s="25" t="s">
        <v>22</v>
      </c>
      <c r="D53" s="25" t="s">
        <v>22</v>
      </c>
      <c r="E53" s="25" t="s">
        <v>22</v>
      </c>
      <c r="F53" s="25" t="s">
        <v>22</v>
      </c>
      <c r="G53" s="25" t="s">
        <v>22</v>
      </c>
      <c r="H53" s="25" t="s">
        <v>22</v>
      </c>
      <c r="I53" s="25">
        <f t="shared" ref="I53:N53" si="12">I54+I56</f>
        <v>22</v>
      </c>
      <c r="J53" s="25">
        <f>J54</f>
        <v>20</v>
      </c>
      <c r="K53" s="25">
        <f t="shared" si="12"/>
        <v>0</v>
      </c>
      <c r="L53" s="25">
        <f t="shared" si="12"/>
        <v>2</v>
      </c>
      <c r="M53" s="25">
        <f t="shared" si="12"/>
        <v>0</v>
      </c>
      <c r="N53" s="25">
        <f t="shared" si="12"/>
        <v>0</v>
      </c>
      <c r="O53" s="25" t="s">
        <v>22</v>
      </c>
      <c r="P53" s="25" t="s">
        <v>22</v>
      </c>
      <c r="Q53" s="25" t="s">
        <v>22</v>
      </c>
      <c r="R53" s="28"/>
    </row>
    <row r="54" s="1" customFormat="1" ht="22" customHeight="1" spans="1:18">
      <c r="A54" s="27" t="s">
        <v>239</v>
      </c>
      <c r="B54" s="28">
        <f>SUM(B55:B55)</f>
        <v>1</v>
      </c>
      <c r="C54" s="28"/>
      <c r="D54" s="28" t="s">
        <v>173</v>
      </c>
      <c r="E54" s="28">
        <f>SUM(E55:E55)</f>
        <v>200</v>
      </c>
      <c r="F54" s="27" t="s">
        <v>240</v>
      </c>
      <c r="G54" s="28"/>
      <c r="H54" s="28"/>
      <c r="I54" s="28">
        <f>SUM(I55:I55)</f>
        <v>20</v>
      </c>
      <c r="J54" s="28">
        <f>SUM(J55:J55)</f>
        <v>20</v>
      </c>
      <c r="K54" s="28"/>
      <c r="L54" s="28"/>
      <c r="M54" s="28"/>
      <c r="N54" s="28">
        <f>SUM(N55:N55)</f>
        <v>0</v>
      </c>
      <c r="O54" s="28" t="s">
        <v>241</v>
      </c>
      <c r="P54" s="28"/>
      <c r="Q54" s="28"/>
      <c r="R54" s="28"/>
    </row>
    <row r="55" s="7" customFormat="1" ht="22" customHeight="1" spans="1:18">
      <c r="A55" s="30" t="s">
        <v>242</v>
      </c>
      <c r="B55" s="28">
        <v>1</v>
      </c>
      <c r="C55" s="28" t="s">
        <v>26</v>
      </c>
      <c r="D55" s="28" t="s">
        <v>173</v>
      </c>
      <c r="E55" s="28">
        <v>200</v>
      </c>
      <c r="F55" s="30" t="s">
        <v>243</v>
      </c>
      <c r="G55" s="28" t="s">
        <v>165</v>
      </c>
      <c r="H55" s="28">
        <v>2022</v>
      </c>
      <c r="I55" s="28">
        <v>20</v>
      </c>
      <c r="J55" s="28">
        <v>20</v>
      </c>
      <c r="K55" s="28"/>
      <c r="L55" s="28"/>
      <c r="M55" s="28"/>
      <c r="N55" s="28">
        <v>0</v>
      </c>
      <c r="O55" s="28" t="s">
        <v>241</v>
      </c>
      <c r="P55" s="28" t="s">
        <v>217</v>
      </c>
      <c r="Q55" s="28" t="s">
        <v>32</v>
      </c>
      <c r="R55" s="28"/>
    </row>
    <row r="56" s="1" customFormat="1" ht="22" customHeight="1" spans="1:18">
      <c r="A56" s="27" t="s">
        <v>246</v>
      </c>
      <c r="B56" s="28">
        <f>SUM(B57:B57)</f>
        <v>1</v>
      </c>
      <c r="C56" s="28"/>
      <c r="D56" s="28" t="s">
        <v>173</v>
      </c>
      <c r="E56" s="28">
        <f>SUM(E57:E57)</f>
        <v>10</v>
      </c>
      <c r="F56" s="27" t="s">
        <v>240</v>
      </c>
      <c r="G56" s="28"/>
      <c r="H56" s="28"/>
      <c r="I56" s="28">
        <f>SUM(I57:I57)</f>
        <v>2</v>
      </c>
      <c r="J56" s="28" t="s">
        <v>22</v>
      </c>
      <c r="K56" s="28">
        <f>SUM(K57:K57)</f>
        <v>0</v>
      </c>
      <c r="L56" s="28">
        <f>SUM(L57:L57)</f>
        <v>2</v>
      </c>
      <c r="M56" s="28">
        <f>SUM(M57:M57)</f>
        <v>0</v>
      </c>
      <c r="N56" s="28">
        <f>SUM(N57:N57)</f>
        <v>0</v>
      </c>
      <c r="O56" s="28" t="s">
        <v>241</v>
      </c>
      <c r="P56" s="28"/>
      <c r="Q56" s="28"/>
      <c r="R56" s="28"/>
    </row>
    <row r="57" s="7" customFormat="1" ht="22" customHeight="1" spans="1:18">
      <c r="A57" s="30" t="s">
        <v>247</v>
      </c>
      <c r="B57" s="28">
        <v>1</v>
      </c>
      <c r="C57" s="28" t="s">
        <v>26</v>
      </c>
      <c r="D57" s="28" t="s">
        <v>173</v>
      </c>
      <c r="E57" s="28">
        <v>10</v>
      </c>
      <c r="F57" s="30" t="s">
        <v>248</v>
      </c>
      <c r="G57" s="28" t="s">
        <v>165</v>
      </c>
      <c r="H57" s="28">
        <v>2022</v>
      </c>
      <c r="I57" s="28">
        <v>2</v>
      </c>
      <c r="J57" s="28">
        <v>0</v>
      </c>
      <c r="K57" s="28"/>
      <c r="L57" s="28">
        <v>2</v>
      </c>
      <c r="M57" s="28"/>
      <c r="N57" s="28">
        <v>0</v>
      </c>
      <c r="O57" s="28" t="s">
        <v>241</v>
      </c>
      <c r="P57" s="28" t="s">
        <v>217</v>
      </c>
      <c r="Q57" s="28" t="s">
        <v>32</v>
      </c>
      <c r="R57" s="28"/>
    </row>
    <row r="58" s="2" customFormat="1" ht="22" customHeight="1" spans="1:18">
      <c r="A58" s="26" t="s">
        <v>250</v>
      </c>
      <c r="B58" s="25">
        <f>B59+B61</f>
        <v>1</v>
      </c>
      <c r="C58" s="25" t="s">
        <v>22</v>
      </c>
      <c r="D58" s="25" t="s">
        <v>22</v>
      </c>
      <c r="E58" s="25" t="s">
        <v>22</v>
      </c>
      <c r="F58" s="25" t="s">
        <v>22</v>
      </c>
      <c r="G58" s="25" t="s">
        <v>22</v>
      </c>
      <c r="H58" s="25" t="s">
        <v>22</v>
      </c>
      <c r="I58" s="25">
        <f t="shared" ref="I58:N58" si="13">I59+I61</f>
        <v>60</v>
      </c>
      <c r="J58" s="25">
        <f t="shared" si="13"/>
        <v>0</v>
      </c>
      <c r="K58" s="25">
        <f t="shared" si="13"/>
        <v>0</v>
      </c>
      <c r="L58" s="25">
        <f t="shared" si="13"/>
        <v>60</v>
      </c>
      <c r="M58" s="25">
        <f t="shared" si="13"/>
        <v>0</v>
      </c>
      <c r="N58" s="25">
        <f t="shared" si="13"/>
        <v>0</v>
      </c>
      <c r="O58" s="25" t="s">
        <v>22</v>
      </c>
      <c r="P58" s="25" t="s">
        <v>22</v>
      </c>
      <c r="Q58" s="25" t="s">
        <v>22</v>
      </c>
      <c r="R58" s="28"/>
    </row>
    <row r="59" s="1" customFormat="1" ht="22" customHeight="1" spans="1:18">
      <c r="A59" s="27" t="s">
        <v>251</v>
      </c>
      <c r="B59" s="28">
        <f>SUM(B60:B60)</f>
        <v>1</v>
      </c>
      <c r="C59" s="28"/>
      <c r="D59" s="28" t="s">
        <v>173</v>
      </c>
      <c r="E59" s="28">
        <f t="shared" ref="E59:N59" si="14">SUM(E60:E60)</f>
        <v>500</v>
      </c>
      <c r="F59" s="27" t="s">
        <v>252</v>
      </c>
      <c r="G59" s="28"/>
      <c r="H59" s="28"/>
      <c r="I59" s="28">
        <f t="shared" si="14"/>
        <v>60</v>
      </c>
      <c r="J59" s="28">
        <f t="shared" si="14"/>
        <v>0</v>
      </c>
      <c r="K59" s="28">
        <f t="shared" si="14"/>
        <v>0</v>
      </c>
      <c r="L59" s="28">
        <f t="shared" si="14"/>
        <v>60</v>
      </c>
      <c r="M59" s="28">
        <f t="shared" si="14"/>
        <v>0</v>
      </c>
      <c r="N59" s="28">
        <f t="shared" si="14"/>
        <v>0</v>
      </c>
      <c r="O59" s="28" t="s">
        <v>253</v>
      </c>
      <c r="P59" s="28"/>
      <c r="Q59" s="28"/>
      <c r="R59" s="28"/>
    </row>
    <row r="60" s="7" customFormat="1" ht="22" customHeight="1" spans="1:18">
      <c r="A60" s="30" t="s">
        <v>254</v>
      </c>
      <c r="B60" s="28">
        <v>1</v>
      </c>
      <c r="C60" s="28" t="s">
        <v>26</v>
      </c>
      <c r="D60" s="28" t="s">
        <v>173</v>
      </c>
      <c r="E60" s="28">
        <v>500</v>
      </c>
      <c r="F60" s="30" t="s">
        <v>255</v>
      </c>
      <c r="G60" s="28" t="s">
        <v>165</v>
      </c>
      <c r="H60" s="28">
        <v>2022</v>
      </c>
      <c r="I60" s="28">
        <v>60</v>
      </c>
      <c r="J60" s="28">
        <v>0</v>
      </c>
      <c r="K60" s="28"/>
      <c r="L60" s="28">
        <v>60</v>
      </c>
      <c r="M60" s="28"/>
      <c r="N60" s="28">
        <v>0</v>
      </c>
      <c r="O60" s="28" t="s">
        <v>241</v>
      </c>
      <c r="P60" s="28" t="s">
        <v>217</v>
      </c>
      <c r="Q60" s="28" t="s">
        <v>32</v>
      </c>
      <c r="R60" s="28"/>
    </row>
    <row r="61" s="1" customFormat="1" ht="22" customHeight="1" spans="1:18">
      <c r="A61" s="27" t="s">
        <v>257</v>
      </c>
      <c r="B61" s="28"/>
      <c r="C61" s="28"/>
      <c r="D61" s="28"/>
      <c r="E61" s="28"/>
      <c r="F61" s="27"/>
      <c r="G61" s="28"/>
      <c r="H61" s="28"/>
      <c r="I61" s="28">
        <v>0</v>
      </c>
      <c r="J61" s="28"/>
      <c r="K61" s="28"/>
      <c r="L61" s="28"/>
      <c r="M61" s="28"/>
      <c r="N61" s="28"/>
      <c r="O61" s="28"/>
      <c r="P61" s="28"/>
      <c r="Q61" s="28"/>
      <c r="R61" s="28"/>
    </row>
    <row r="62" s="2" customFormat="1" ht="22" customHeight="1" spans="1:18">
      <c r="A62" s="26" t="s">
        <v>258</v>
      </c>
      <c r="B62" s="25">
        <f>B63+B65</f>
        <v>1</v>
      </c>
      <c r="C62" s="25" t="s">
        <v>22</v>
      </c>
      <c r="D62" s="25" t="s">
        <v>22</v>
      </c>
      <c r="E62" s="25" t="s">
        <v>22</v>
      </c>
      <c r="F62" s="26" t="s">
        <v>22</v>
      </c>
      <c r="G62" s="25" t="s">
        <v>22</v>
      </c>
      <c r="H62" s="25" t="s">
        <v>22</v>
      </c>
      <c r="I62" s="25">
        <f t="shared" ref="I62:N62" si="15">I63+I65</f>
        <v>5</v>
      </c>
      <c r="J62" s="25">
        <v>0</v>
      </c>
      <c r="K62" s="25">
        <f t="shared" si="15"/>
        <v>0</v>
      </c>
      <c r="L62" s="25">
        <f t="shared" si="15"/>
        <v>5</v>
      </c>
      <c r="M62" s="25">
        <f t="shared" si="15"/>
        <v>0</v>
      </c>
      <c r="N62" s="25">
        <f t="shared" si="15"/>
        <v>0</v>
      </c>
      <c r="O62" s="25" t="s">
        <v>22</v>
      </c>
      <c r="P62" s="25" t="s">
        <v>22</v>
      </c>
      <c r="Q62" s="25" t="s">
        <v>22</v>
      </c>
      <c r="R62" s="28"/>
    </row>
    <row r="63" s="1" customFormat="1" ht="22" customHeight="1" spans="1:18">
      <c r="A63" s="27" t="s">
        <v>259</v>
      </c>
      <c r="B63" s="28">
        <f>SUM(B64:B64)</f>
        <v>1</v>
      </c>
      <c r="C63" s="28"/>
      <c r="D63" s="28" t="s">
        <v>173</v>
      </c>
      <c r="E63" s="28">
        <f>SUM(E64:E64)</f>
        <v>5</v>
      </c>
      <c r="F63" s="27"/>
      <c r="G63" s="28"/>
      <c r="H63" s="28"/>
      <c r="I63" s="28">
        <f>SUM(I64:I64)</f>
        <v>5</v>
      </c>
      <c r="J63" s="28" t="s">
        <v>22</v>
      </c>
      <c r="K63" s="28">
        <f>SUM(K64:K64)</f>
        <v>0</v>
      </c>
      <c r="L63" s="28">
        <f>SUM(L64:L64)</f>
        <v>5</v>
      </c>
      <c r="M63" s="28">
        <f>SUM(M64:M64)</f>
        <v>0</v>
      </c>
      <c r="N63" s="28"/>
      <c r="O63" s="28" t="s">
        <v>241</v>
      </c>
      <c r="P63" s="28"/>
      <c r="Q63" s="28"/>
      <c r="R63" s="28"/>
    </row>
    <row r="64" s="7" customFormat="1" ht="22" customHeight="1" spans="1:18">
      <c r="A64" s="30" t="s">
        <v>260</v>
      </c>
      <c r="B64" s="28">
        <v>1</v>
      </c>
      <c r="C64" s="28" t="s">
        <v>26</v>
      </c>
      <c r="D64" s="28" t="s">
        <v>173</v>
      </c>
      <c r="E64" s="28">
        <v>5</v>
      </c>
      <c r="F64" s="28" t="s">
        <v>261</v>
      </c>
      <c r="G64" s="28" t="s">
        <v>165</v>
      </c>
      <c r="H64" s="28">
        <v>2022</v>
      </c>
      <c r="I64" s="28">
        <v>5</v>
      </c>
      <c r="J64" s="28"/>
      <c r="K64" s="28"/>
      <c r="L64" s="28">
        <v>5</v>
      </c>
      <c r="M64" s="28"/>
      <c r="N64" s="28"/>
      <c r="O64" s="28" t="s">
        <v>241</v>
      </c>
      <c r="P64" s="28" t="s">
        <v>217</v>
      </c>
      <c r="Q64" s="28" t="s">
        <v>32</v>
      </c>
      <c r="R64" s="36"/>
    </row>
    <row r="65" s="1" customFormat="1" ht="22" customHeight="1" spans="1:18">
      <c r="A65" s="27" t="s">
        <v>263</v>
      </c>
      <c r="B65" s="28"/>
      <c r="C65" s="28"/>
      <c r="D65" s="28" t="s">
        <v>173</v>
      </c>
      <c r="E65" s="28"/>
      <c r="F65" s="27"/>
      <c r="G65" s="28"/>
      <c r="H65" s="28"/>
      <c r="I65" s="28"/>
      <c r="J65" s="28" t="s">
        <v>22</v>
      </c>
      <c r="K65" s="28"/>
      <c r="L65" s="28"/>
      <c r="M65" s="28"/>
      <c r="N65" s="28"/>
      <c r="O65" s="28" t="s">
        <v>241</v>
      </c>
      <c r="P65" s="28"/>
      <c r="Q65" s="28"/>
      <c r="R65" s="28"/>
    </row>
    <row r="66" s="2" customFormat="1" ht="22" customHeight="1" spans="1:18">
      <c r="A66" s="26" t="s">
        <v>264</v>
      </c>
      <c r="B66" s="25">
        <f>B67+B69</f>
        <v>2</v>
      </c>
      <c r="C66" s="28"/>
      <c r="D66" s="28" t="s">
        <v>121</v>
      </c>
      <c r="E66" s="25">
        <v>10224</v>
      </c>
      <c r="F66" s="27" t="s">
        <v>22</v>
      </c>
      <c r="G66" s="28" t="s">
        <v>22</v>
      </c>
      <c r="H66" s="28" t="s">
        <v>22</v>
      </c>
      <c r="I66" s="25">
        <f t="shared" ref="I66:N66" si="16">I67+I69</f>
        <v>223</v>
      </c>
      <c r="J66" s="25">
        <f>J69</f>
        <v>5</v>
      </c>
      <c r="K66" s="25">
        <f t="shared" si="16"/>
        <v>0</v>
      </c>
      <c r="L66" s="25">
        <f t="shared" si="16"/>
        <v>218</v>
      </c>
      <c r="M66" s="25">
        <f t="shared" si="16"/>
        <v>0</v>
      </c>
      <c r="N66" s="25">
        <f t="shared" si="16"/>
        <v>0</v>
      </c>
      <c r="O66" s="28"/>
      <c r="P66" s="28"/>
      <c r="Q66" s="28"/>
      <c r="R66" s="28"/>
    </row>
    <row r="67" s="1" customFormat="1" ht="22" customHeight="1" spans="1:18">
      <c r="A67" s="27" t="s">
        <v>265</v>
      </c>
      <c r="B67" s="28">
        <f>SUM(B68:B68)</f>
        <v>1</v>
      </c>
      <c r="C67" s="28"/>
      <c r="D67" s="28" t="s">
        <v>121</v>
      </c>
      <c r="E67" s="28">
        <f>SUM(E68:E68)</f>
        <v>218</v>
      </c>
      <c r="F67" s="27" t="s">
        <v>266</v>
      </c>
      <c r="G67" s="28"/>
      <c r="H67" s="28"/>
      <c r="I67" s="28">
        <f>SUM(I68:I68)</f>
        <v>218</v>
      </c>
      <c r="J67" s="28" t="s">
        <v>22</v>
      </c>
      <c r="K67" s="28">
        <f>SUM(K68:K68)</f>
        <v>0</v>
      </c>
      <c r="L67" s="28">
        <f>SUM(L68:L68)</f>
        <v>218</v>
      </c>
      <c r="M67" s="28">
        <f>SUM(M68:M68)</f>
        <v>0</v>
      </c>
      <c r="N67" s="28">
        <f>SUM(N68:N68)</f>
        <v>0</v>
      </c>
      <c r="O67" s="28" t="s">
        <v>267</v>
      </c>
      <c r="P67" s="28"/>
      <c r="Q67" s="28"/>
      <c r="R67" s="28"/>
    </row>
    <row r="68" s="1" customFormat="1" ht="22" customHeight="1" spans="1:18">
      <c r="A68" s="27" t="s">
        <v>268</v>
      </c>
      <c r="B68" s="28">
        <v>1</v>
      </c>
      <c r="C68" s="28" t="s">
        <v>26</v>
      </c>
      <c r="D68" s="28" t="s">
        <v>121</v>
      </c>
      <c r="E68" s="28">
        <v>218</v>
      </c>
      <c r="F68" s="27" t="s">
        <v>269</v>
      </c>
      <c r="G68" s="28" t="s">
        <v>165</v>
      </c>
      <c r="H68" s="28">
        <v>2022</v>
      </c>
      <c r="I68" s="28">
        <v>218</v>
      </c>
      <c r="J68" s="28">
        <v>0</v>
      </c>
      <c r="K68" s="28"/>
      <c r="L68" s="28">
        <v>218</v>
      </c>
      <c r="M68" s="28"/>
      <c r="N68" s="28">
        <v>0</v>
      </c>
      <c r="O68" s="28" t="s">
        <v>267</v>
      </c>
      <c r="P68" s="28" t="s">
        <v>217</v>
      </c>
      <c r="Q68" s="28" t="s">
        <v>32</v>
      </c>
      <c r="R68" s="28"/>
    </row>
    <row r="69" s="1" customFormat="1" ht="22" customHeight="1" spans="1:18">
      <c r="A69" s="27" t="s">
        <v>271</v>
      </c>
      <c r="B69" s="28">
        <f>SUM(B70:B70)</f>
        <v>1</v>
      </c>
      <c r="C69" s="28"/>
      <c r="D69" s="28" t="s">
        <v>121</v>
      </c>
      <c r="E69" s="28">
        <f>SUM(E70:E70)</f>
        <v>5</v>
      </c>
      <c r="F69" s="27" t="s">
        <v>272</v>
      </c>
      <c r="G69" s="28"/>
      <c r="H69" s="28"/>
      <c r="I69" s="28">
        <f>SUM(I70:I70)</f>
        <v>5</v>
      </c>
      <c r="J69" s="28">
        <f>SUM(J70:J70)</f>
        <v>5</v>
      </c>
      <c r="K69" s="28"/>
      <c r="L69" s="28"/>
      <c r="M69" s="28"/>
      <c r="N69" s="28">
        <f>SUM(N70:N70)</f>
        <v>0</v>
      </c>
      <c r="O69" s="28" t="s">
        <v>253</v>
      </c>
      <c r="P69" s="28"/>
      <c r="Q69" s="28"/>
      <c r="R69" s="28"/>
    </row>
    <row r="70" s="9" customFormat="1" ht="22" customHeight="1" spans="1:18">
      <c r="A70" s="30" t="s">
        <v>273</v>
      </c>
      <c r="B70" s="28">
        <v>1</v>
      </c>
      <c r="C70" s="28" t="s">
        <v>26</v>
      </c>
      <c r="D70" s="28" t="s">
        <v>121</v>
      </c>
      <c r="E70" s="28">
        <v>5</v>
      </c>
      <c r="F70" s="30" t="s">
        <v>274</v>
      </c>
      <c r="G70" s="28" t="s">
        <v>165</v>
      </c>
      <c r="H70" s="28">
        <v>2022</v>
      </c>
      <c r="I70" s="28">
        <v>5</v>
      </c>
      <c r="J70" s="28">
        <v>5</v>
      </c>
      <c r="K70" s="28"/>
      <c r="L70" s="28"/>
      <c r="M70" s="28"/>
      <c r="N70" s="28">
        <v>0</v>
      </c>
      <c r="O70" s="30" t="s">
        <v>214</v>
      </c>
      <c r="P70" s="28" t="s">
        <v>217</v>
      </c>
      <c r="Q70" s="28" t="s">
        <v>32</v>
      </c>
      <c r="R70" s="28"/>
    </row>
    <row r="71" s="2" customFormat="1" ht="22" customHeight="1" spans="1:18">
      <c r="A71" s="49" t="s">
        <v>276</v>
      </c>
      <c r="B71" s="25"/>
      <c r="C71" s="25" t="s">
        <v>22</v>
      </c>
      <c r="D71" s="25" t="s">
        <v>22</v>
      </c>
      <c r="E71" s="25" t="s">
        <v>22</v>
      </c>
      <c r="F71" s="25" t="s">
        <v>22</v>
      </c>
      <c r="G71" s="25" t="s">
        <v>22</v>
      </c>
      <c r="H71" s="25" t="s">
        <v>22</v>
      </c>
      <c r="I71" s="25">
        <v>0</v>
      </c>
      <c r="J71" s="25"/>
      <c r="K71" s="25"/>
      <c r="L71" s="25"/>
      <c r="M71" s="25"/>
      <c r="N71" s="25"/>
      <c r="O71" s="25" t="s">
        <v>22</v>
      </c>
      <c r="P71" s="25" t="s">
        <v>22</v>
      </c>
      <c r="Q71" s="25" t="s">
        <v>22</v>
      </c>
      <c r="R71" s="30"/>
    </row>
    <row r="72" s="1" customFormat="1" ht="22" customHeight="1" spans="1:18">
      <c r="A72" s="27" t="s">
        <v>277</v>
      </c>
      <c r="B72" s="28"/>
      <c r="C72" s="28"/>
      <c r="D72" s="28" t="s">
        <v>66</v>
      </c>
      <c r="E72" s="28"/>
      <c r="F72" s="27"/>
      <c r="G72" s="28"/>
      <c r="H72" s="28"/>
      <c r="I72" s="28"/>
      <c r="J72" s="28" t="s">
        <v>22</v>
      </c>
      <c r="K72" s="28"/>
      <c r="L72" s="28"/>
      <c r="M72" s="28"/>
      <c r="N72" s="28"/>
      <c r="O72" s="28" t="s">
        <v>278</v>
      </c>
      <c r="P72" s="28"/>
      <c r="Q72" s="28"/>
      <c r="R72" s="30"/>
    </row>
    <row r="73" s="1" customFormat="1" ht="22" customHeight="1" spans="1:18">
      <c r="A73" s="27" t="s">
        <v>279</v>
      </c>
      <c r="B73" s="28"/>
      <c r="C73" s="28"/>
      <c r="D73" s="28" t="s">
        <v>66</v>
      </c>
      <c r="E73" s="28"/>
      <c r="F73" s="27"/>
      <c r="G73" s="28"/>
      <c r="H73" s="28"/>
      <c r="I73" s="28"/>
      <c r="J73" s="28"/>
      <c r="K73" s="28"/>
      <c r="L73" s="28"/>
      <c r="M73" s="28"/>
      <c r="N73" s="28"/>
      <c r="O73" s="28" t="s">
        <v>280</v>
      </c>
      <c r="P73" s="28"/>
      <c r="Q73" s="28"/>
      <c r="R73" s="30"/>
    </row>
    <row r="74" s="1" customFormat="1" ht="22" customHeight="1" spans="1:18">
      <c r="A74" s="27" t="s">
        <v>281</v>
      </c>
      <c r="B74" s="28"/>
      <c r="C74" s="28"/>
      <c r="D74" s="28" t="s">
        <v>66</v>
      </c>
      <c r="E74" s="28"/>
      <c r="F74" s="27"/>
      <c r="G74" s="28"/>
      <c r="H74" s="28"/>
      <c r="I74" s="28"/>
      <c r="J74" s="28" t="s">
        <v>22</v>
      </c>
      <c r="K74" s="28"/>
      <c r="L74" s="28"/>
      <c r="M74" s="28"/>
      <c r="N74" s="28"/>
      <c r="O74" s="28" t="s">
        <v>280</v>
      </c>
      <c r="P74" s="28"/>
      <c r="Q74" s="28"/>
      <c r="R74" s="30"/>
    </row>
    <row r="75" s="2" customFormat="1" ht="22" customHeight="1" spans="1:18">
      <c r="A75" s="26" t="s">
        <v>282</v>
      </c>
      <c r="B75" s="25">
        <f>B76+B78</f>
        <v>15</v>
      </c>
      <c r="C75" s="28"/>
      <c r="D75" s="25" t="s">
        <v>22</v>
      </c>
      <c r="E75" s="25"/>
      <c r="F75" s="25" t="s">
        <v>22</v>
      </c>
      <c r="G75" s="25"/>
      <c r="H75" s="25"/>
      <c r="I75" s="25">
        <f t="shared" ref="I75:N75" si="17">I76+I78</f>
        <v>3627.5</v>
      </c>
      <c r="J75" s="25">
        <f t="shared" si="17"/>
        <v>15</v>
      </c>
      <c r="K75" s="25">
        <f t="shared" si="17"/>
        <v>572.5</v>
      </c>
      <c r="L75" s="25">
        <f t="shared" si="17"/>
        <v>1260</v>
      </c>
      <c r="M75" s="25">
        <f t="shared" si="17"/>
        <v>80</v>
      </c>
      <c r="N75" s="25">
        <f t="shared" si="17"/>
        <v>1700</v>
      </c>
      <c r="O75" s="25" t="s">
        <v>22</v>
      </c>
      <c r="P75" s="25" t="s">
        <v>22</v>
      </c>
      <c r="Q75" s="25" t="s">
        <v>22</v>
      </c>
      <c r="R75" s="30"/>
    </row>
    <row r="76" s="2" customFormat="1" ht="22" customHeight="1" spans="1:18">
      <c r="A76" s="26" t="s">
        <v>283</v>
      </c>
      <c r="B76" s="28">
        <f>SUM(B77:B77)</f>
        <v>1</v>
      </c>
      <c r="C76" s="28"/>
      <c r="D76" s="28" t="s">
        <v>284</v>
      </c>
      <c r="E76" s="28">
        <f t="shared" ref="E76:N76" si="18">SUM(E77:E77)</f>
        <v>3</v>
      </c>
      <c r="F76" s="27" t="s">
        <v>285</v>
      </c>
      <c r="G76" s="28"/>
      <c r="H76" s="28"/>
      <c r="I76" s="28">
        <f t="shared" si="18"/>
        <v>60</v>
      </c>
      <c r="J76" s="28">
        <f t="shared" si="18"/>
        <v>0</v>
      </c>
      <c r="K76" s="28">
        <f t="shared" si="18"/>
        <v>0</v>
      </c>
      <c r="L76" s="28">
        <f t="shared" si="18"/>
        <v>60</v>
      </c>
      <c r="M76" s="28">
        <f t="shared" si="18"/>
        <v>0</v>
      </c>
      <c r="N76" s="28">
        <f t="shared" si="18"/>
        <v>0</v>
      </c>
      <c r="O76" s="28" t="s">
        <v>286</v>
      </c>
      <c r="P76" s="28"/>
      <c r="Q76" s="28"/>
      <c r="R76" s="30"/>
    </row>
    <row r="77" s="16" customFormat="1" ht="22" customHeight="1" spans="1:18">
      <c r="A77" s="29" t="s">
        <v>287</v>
      </c>
      <c r="B77" s="28">
        <v>1</v>
      </c>
      <c r="C77" s="28" t="s">
        <v>26</v>
      </c>
      <c r="D77" s="28" t="s">
        <v>284</v>
      </c>
      <c r="E77" s="28">
        <v>3</v>
      </c>
      <c r="F77" s="30" t="s">
        <v>288</v>
      </c>
      <c r="G77" s="28" t="s">
        <v>289</v>
      </c>
      <c r="H77" s="28">
        <v>2022</v>
      </c>
      <c r="I77" s="28">
        <v>60</v>
      </c>
      <c r="J77" s="28">
        <v>0</v>
      </c>
      <c r="K77" s="28"/>
      <c r="L77" s="28">
        <v>60</v>
      </c>
      <c r="M77" s="28"/>
      <c r="N77" s="28">
        <v>0</v>
      </c>
      <c r="O77" s="28" t="s">
        <v>290</v>
      </c>
      <c r="P77" s="28" t="s">
        <v>81</v>
      </c>
      <c r="Q77" s="28" t="s">
        <v>134</v>
      </c>
      <c r="R77" s="30"/>
    </row>
    <row r="78" s="2" customFormat="1" ht="22" customHeight="1" spans="1:18">
      <c r="A78" s="26" t="s">
        <v>293</v>
      </c>
      <c r="B78" s="25">
        <f>B79+B80+B82+B92+B93+B97+B98+B99</f>
        <v>14</v>
      </c>
      <c r="C78" s="28"/>
      <c r="D78" s="25" t="s">
        <v>22</v>
      </c>
      <c r="E78" s="25"/>
      <c r="F78" s="25" t="s">
        <v>22</v>
      </c>
      <c r="G78" s="25"/>
      <c r="H78" s="25"/>
      <c r="I78" s="25">
        <f t="shared" ref="I78:M78" si="19">I79+I80+I82+I92+I93+I97+I99</f>
        <v>3567.5</v>
      </c>
      <c r="J78" s="25">
        <f>SUM(J80+J82+J99)</f>
        <v>15</v>
      </c>
      <c r="K78" s="25">
        <f t="shared" si="19"/>
        <v>572.5</v>
      </c>
      <c r="L78" s="25">
        <f t="shared" si="19"/>
        <v>1200</v>
      </c>
      <c r="M78" s="25">
        <f t="shared" si="19"/>
        <v>80</v>
      </c>
      <c r="N78" s="25">
        <f>N79+N80+N82+N92+N93+N97</f>
        <v>1700</v>
      </c>
      <c r="O78" s="25" t="s">
        <v>22</v>
      </c>
      <c r="P78" s="25" t="s">
        <v>22</v>
      </c>
      <c r="Q78" s="25" t="s">
        <v>22</v>
      </c>
      <c r="R78" s="30"/>
    </row>
    <row r="79" s="2" customFormat="1" ht="22" customHeight="1" spans="1:18">
      <c r="A79" s="50" t="s">
        <v>294</v>
      </c>
      <c r="B79" s="25">
        <f>SUM(B81:B81)</f>
        <v>1</v>
      </c>
      <c r="C79" s="28"/>
      <c r="D79" s="28" t="s">
        <v>158</v>
      </c>
      <c r="E79" s="25">
        <f>SUM(E81:E81)</f>
        <v>21</v>
      </c>
      <c r="F79" s="27" t="s">
        <v>295</v>
      </c>
      <c r="G79" s="25"/>
      <c r="H79" s="25"/>
      <c r="I79" s="25">
        <f>SUM(I81:I81)</f>
        <v>1200</v>
      </c>
      <c r="J79" s="25">
        <v>0</v>
      </c>
      <c r="K79" s="25">
        <f>SUM(K81:K81)</f>
        <v>0</v>
      </c>
      <c r="L79" s="25">
        <f>SUM(L81:L81)</f>
        <v>1200</v>
      </c>
      <c r="M79" s="25">
        <f>SUM(M81:M81)</f>
        <v>0</v>
      </c>
      <c r="N79" s="25">
        <f>SUM(N81:N81)</f>
        <v>0</v>
      </c>
      <c r="O79" s="28" t="s">
        <v>296</v>
      </c>
      <c r="P79" s="28"/>
      <c r="Q79" s="28"/>
      <c r="R79" s="30"/>
    </row>
    <row r="80" s="1" customFormat="1" ht="22" customHeight="1" spans="1:18">
      <c r="A80" s="50"/>
      <c r="B80" s="28">
        <v>0</v>
      </c>
      <c r="C80" s="28"/>
      <c r="D80" s="28" t="s">
        <v>297</v>
      </c>
      <c r="E80" s="28">
        <v>0</v>
      </c>
      <c r="F80" s="27"/>
      <c r="G80" s="28"/>
      <c r="H80" s="28"/>
      <c r="I80" s="28"/>
      <c r="J80" s="28"/>
      <c r="K80" s="28"/>
      <c r="L80" s="28"/>
      <c r="M80" s="28"/>
      <c r="N80" s="28"/>
      <c r="O80" s="28"/>
      <c r="P80" s="28"/>
      <c r="Q80" s="28"/>
      <c r="R80" s="30"/>
    </row>
    <row r="81" s="3" customFormat="1" ht="22" customHeight="1" spans="1:18">
      <c r="A81" s="50" t="s">
        <v>298</v>
      </c>
      <c r="B81" s="28">
        <v>1</v>
      </c>
      <c r="C81" s="28" t="s">
        <v>26</v>
      </c>
      <c r="D81" s="28" t="s">
        <v>158</v>
      </c>
      <c r="E81" s="31">
        <v>21</v>
      </c>
      <c r="F81" s="27" t="s">
        <v>299</v>
      </c>
      <c r="G81" s="28" t="s">
        <v>300</v>
      </c>
      <c r="H81" s="28">
        <v>2022</v>
      </c>
      <c r="I81" s="28">
        <v>1200</v>
      </c>
      <c r="J81" s="28">
        <v>0</v>
      </c>
      <c r="K81" s="28"/>
      <c r="L81" s="28">
        <v>1200</v>
      </c>
      <c r="M81" s="28"/>
      <c r="N81" s="28">
        <v>0</v>
      </c>
      <c r="O81" s="28" t="s">
        <v>296</v>
      </c>
      <c r="P81" s="28" t="s">
        <v>301</v>
      </c>
      <c r="Q81" s="28" t="s">
        <v>32</v>
      </c>
      <c r="R81" s="30"/>
    </row>
    <row r="82" s="1" customFormat="1" ht="22" customHeight="1" spans="1:18">
      <c r="A82" s="50" t="s">
        <v>307</v>
      </c>
      <c r="B82" s="28">
        <f>SUM(B83:B91)</f>
        <v>9</v>
      </c>
      <c r="C82" s="28"/>
      <c r="D82" s="28" t="s">
        <v>308</v>
      </c>
      <c r="E82" s="28"/>
      <c r="F82" s="27" t="s">
        <v>309</v>
      </c>
      <c r="G82" s="28"/>
      <c r="H82" s="28"/>
      <c r="I82" s="28">
        <f t="shared" ref="I82:N82" si="20">SUM(I83:I91)</f>
        <v>667.5</v>
      </c>
      <c r="J82" s="28">
        <f t="shared" si="20"/>
        <v>15</v>
      </c>
      <c r="K82" s="28">
        <f t="shared" si="20"/>
        <v>572.5</v>
      </c>
      <c r="L82" s="28">
        <f t="shared" si="20"/>
        <v>0</v>
      </c>
      <c r="M82" s="28">
        <f t="shared" si="20"/>
        <v>80</v>
      </c>
      <c r="N82" s="28">
        <f t="shared" si="20"/>
        <v>0</v>
      </c>
      <c r="O82" s="28" t="s">
        <v>310</v>
      </c>
      <c r="P82" s="28"/>
      <c r="Q82" s="28"/>
      <c r="R82" s="30"/>
    </row>
    <row r="83" s="3" customFormat="1" ht="22" customHeight="1" spans="1:18">
      <c r="A83" s="52" t="s">
        <v>311</v>
      </c>
      <c r="B83" s="28">
        <v>1</v>
      </c>
      <c r="C83" s="28" t="s">
        <v>26</v>
      </c>
      <c r="D83" s="28" t="s">
        <v>66</v>
      </c>
      <c r="E83" s="28">
        <v>1</v>
      </c>
      <c r="F83" s="30" t="s">
        <v>312</v>
      </c>
      <c r="G83" s="28" t="s">
        <v>313</v>
      </c>
      <c r="H83" s="28">
        <v>2022</v>
      </c>
      <c r="I83" s="28">
        <v>15</v>
      </c>
      <c r="J83" s="28">
        <v>15</v>
      </c>
      <c r="K83" s="28"/>
      <c r="L83" s="28"/>
      <c r="M83" s="28"/>
      <c r="N83" s="28">
        <v>0</v>
      </c>
      <c r="O83" s="28" t="s">
        <v>314</v>
      </c>
      <c r="P83" s="28" t="s">
        <v>81</v>
      </c>
      <c r="Q83" s="28" t="s">
        <v>32</v>
      </c>
      <c r="R83" s="30"/>
    </row>
    <row r="84" s="3" customFormat="1" ht="22" customHeight="1" spans="1:18">
      <c r="A84" s="32" t="s">
        <v>315</v>
      </c>
      <c r="B84" s="28">
        <v>1</v>
      </c>
      <c r="C84" s="89" t="s">
        <v>316</v>
      </c>
      <c r="D84" s="28" t="s">
        <v>66</v>
      </c>
      <c r="E84" s="28">
        <v>1</v>
      </c>
      <c r="F84" s="32" t="s">
        <v>317</v>
      </c>
      <c r="G84" s="28" t="s">
        <v>36</v>
      </c>
      <c r="H84" s="28">
        <v>2022</v>
      </c>
      <c r="I84" s="31">
        <v>20</v>
      </c>
      <c r="J84" s="31">
        <v>0</v>
      </c>
      <c r="K84" s="31">
        <v>20</v>
      </c>
      <c r="L84" s="31"/>
      <c r="M84" s="31"/>
      <c r="N84" s="31">
        <v>0</v>
      </c>
      <c r="O84" s="28" t="s">
        <v>314</v>
      </c>
      <c r="P84" s="28" t="s">
        <v>81</v>
      </c>
      <c r="Q84" s="28" t="s">
        <v>32</v>
      </c>
      <c r="R84" s="30"/>
    </row>
    <row r="85" s="3" customFormat="1" ht="22" customHeight="1" spans="1:18">
      <c r="A85" s="32" t="s">
        <v>318</v>
      </c>
      <c r="B85" s="28">
        <v>1</v>
      </c>
      <c r="C85" s="89" t="s">
        <v>316</v>
      </c>
      <c r="D85" s="28" t="s">
        <v>66</v>
      </c>
      <c r="E85" s="28">
        <v>1</v>
      </c>
      <c r="F85" s="32" t="s">
        <v>319</v>
      </c>
      <c r="G85" s="28" t="s">
        <v>36</v>
      </c>
      <c r="H85" s="28">
        <v>2022</v>
      </c>
      <c r="I85" s="31">
        <v>20</v>
      </c>
      <c r="J85" s="31">
        <v>0</v>
      </c>
      <c r="K85" s="31">
        <v>20</v>
      </c>
      <c r="L85" s="31"/>
      <c r="M85" s="31"/>
      <c r="N85" s="31">
        <v>0</v>
      </c>
      <c r="O85" s="28" t="s">
        <v>314</v>
      </c>
      <c r="P85" s="28" t="s">
        <v>81</v>
      </c>
      <c r="Q85" s="28" t="s">
        <v>32</v>
      </c>
      <c r="R85" s="30"/>
    </row>
    <row r="86" s="3" customFormat="1" ht="22" customHeight="1" spans="1:18">
      <c r="A86" s="32" t="s">
        <v>320</v>
      </c>
      <c r="B86" s="28">
        <v>1</v>
      </c>
      <c r="C86" s="89" t="s">
        <v>321</v>
      </c>
      <c r="D86" s="28" t="s">
        <v>66</v>
      </c>
      <c r="E86" s="28">
        <v>1</v>
      </c>
      <c r="F86" s="32" t="s">
        <v>322</v>
      </c>
      <c r="G86" s="31" t="s">
        <v>323</v>
      </c>
      <c r="H86" s="28">
        <v>2022</v>
      </c>
      <c r="I86" s="31">
        <v>15</v>
      </c>
      <c r="J86" s="31">
        <v>0</v>
      </c>
      <c r="K86" s="31">
        <v>15</v>
      </c>
      <c r="L86" s="31"/>
      <c r="M86" s="31"/>
      <c r="N86" s="31">
        <v>0</v>
      </c>
      <c r="O86" s="28" t="s">
        <v>314</v>
      </c>
      <c r="P86" s="28" t="s">
        <v>81</v>
      </c>
      <c r="Q86" s="28" t="s">
        <v>32</v>
      </c>
      <c r="R86" s="30"/>
    </row>
    <row r="87" s="3" customFormat="1" ht="22" customHeight="1" spans="1:18">
      <c r="A87" s="32" t="s">
        <v>324</v>
      </c>
      <c r="B87" s="28">
        <v>1</v>
      </c>
      <c r="C87" s="89" t="s">
        <v>139</v>
      </c>
      <c r="D87" s="28" t="s">
        <v>66</v>
      </c>
      <c r="E87" s="28">
        <v>1</v>
      </c>
      <c r="F87" s="32" t="s">
        <v>325</v>
      </c>
      <c r="G87" s="28" t="s">
        <v>36</v>
      </c>
      <c r="H87" s="28">
        <v>2022</v>
      </c>
      <c r="I87" s="31">
        <v>2</v>
      </c>
      <c r="J87" s="31">
        <v>0</v>
      </c>
      <c r="K87" s="31">
        <v>2</v>
      </c>
      <c r="L87" s="31"/>
      <c r="M87" s="31"/>
      <c r="N87" s="31">
        <v>0</v>
      </c>
      <c r="O87" s="28" t="s">
        <v>314</v>
      </c>
      <c r="P87" s="28" t="s">
        <v>81</v>
      </c>
      <c r="Q87" s="28" t="s">
        <v>32</v>
      </c>
      <c r="R87" s="30"/>
    </row>
    <row r="88" s="3" customFormat="1" ht="22" customHeight="1" spans="1:18">
      <c r="A88" s="52" t="s">
        <v>326</v>
      </c>
      <c r="B88" s="28">
        <v>1</v>
      </c>
      <c r="C88" s="28" t="s">
        <v>26</v>
      </c>
      <c r="D88" s="28" t="s">
        <v>66</v>
      </c>
      <c r="E88" s="28">
        <v>1</v>
      </c>
      <c r="F88" s="30" t="s">
        <v>327</v>
      </c>
      <c r="G88" s="28" t="s">
        <v>36</v>
      </c>
      <c r="H88" s="28">
        <v>2022</v>
      </c>
      <c r="I88" s="28">
        <v>5</v>
      </c>
      <c r="J88" s="28">
        <v>0</v>
      </c>
      <c r="K88" s="28">
        <v>5</v>
      </c>
      <c r="L88" s="28"/>
      <c r="M88" s="28"/>
      <c r="N88" s="28">
        <v>0</v>
      </c>
      <c r="O88" s="28" t="s">
        <v>314</v>
      </c>
      <c r="P88" s="28" t="s">
        <v>81</v>
      </c>
      <c r="Q88" s="28" t="s">
        <v>32</v>
      </c>
      <c r="R88" s="30"/>
    </row>
    <row r="89" s="3" customFormat="1" ht="22" customHeight="1" spans="1:18">
      <c r="A89" s="52" t="s">
        <v>328</v>
      </c>
      <c r="B89" s="28">
        <v>1</v>
      </c>
      <c r="C89" s="28" t="s">
        <v>26</v>
      </c>
      <c r="D89" s="28" t="s">
        <v>66</v>
      </c>
      <c r="E89" s="28">
        <v>1</v>
      </c>
      <c r="F89" s="29" t="s">
        <v>329</v>
      </c>
      <c r="G89" s="28" t="s">
        <v>36</v>
      </c>
      <c r="H89" s="28">
        <v>2022</v>
      </c>
      <c r="I89" s="28">
        <v>0.5</v>
      </c>
      <c r="J89" s="28">
        <v>0</v>
      </c>
      <c r="K89" s="28">
        <v>0.5</v>
      </c>
      <c r="L89" s="28"/>
      <c r="M89" s="28"/>
      <c r="N89" s="28">
        <v>0</v>
      </c>
      <c r="O89" s="28" t="s">
        <v>314</v>
      </c>
      <c r="P89" s="28" t="s">
        <v>81</v>
      </c>
      <c r="Q89" s="28" t="s">
        <v>32</v>
      </c>
      <c r="R89" s="30"/>
    </row>
    <row r="90" s="3" customFormat="1" ht="22" customHeight="1" spans="1:18">
      <c r="A90" s="32" t="s">
        <v>330</v>
      </c>
      <c r="B90" s="28">
        <v>1</v>
      </c>
      <c r="C90" s="89" t="s">
        <v>26</v>
      </c>
      <c r="D90" s="28" t="s">
        <v>66</v>
      </c>
      <c r="E90" s="28">
        <v>1</v>
      </c>
      <c r="F90" s="32" t="s">
        <v>331</v>
      </c>
      <c r="G90" s="31" t="s">
        <v>332</v>
      </c>
      <c r="H90" s="28">
        <v>2022</v>
      </c>
      <c r="I90" s="31">
        <v>500</v>
      </c>
      <c r="J90" s="31">
        <v>0</v>
      </c>
      <c r="K90" s="31">
        <v>500</v>
      </c>
      <c r="L90" s="31"/>
      <c r="M90" s="31"/>
      <c r="N90" s="31">
        <v>0</v>
      </c>
      <c r="O90" s="28" t="s">
        <v>314</v>
      </c>
      <c r="P90" s="28" t="s">
        <v>81</v>
      </c>
      <c r="Q90" s="28" t="s">
        <v>32</v>
      </c>
      <c r="R90" s="30"/>
    </row>
    <row r="91" s="3" customFormat="1" ht="22" customHeight="1" spans="1:18">
      <c r="A91" s="29" t="s">
        <v>333</v>
      </c>
      <c r="B91" s="28">
        <v>1</v>
      </c>
      <c r="C91" s="28" t="s">
        <v>26</v>
      </c>
      <c r="D91" s="28" t="s">
        <v>66</v>
      </c>
      <c r="E91" s="28">
        <v>1</v>
      </c>
      <c r="F91" s="29" t="s">
        <v>334</v>
      </c>
      <c r="G91" s="31" t="s">
        <v>332</v>
      </c>
      <c r="H91" s="28">
        <v>2022</v>
      </c>
      <c r="I91" s="31">
        <v>90</v>
      </c>
      <c r="J91" s="31">
        <v>0</v>
      </c>
      <c r="K91" s="31">
        <v>10</v>
      </c>
      <c r="L91" s="31"/>
      <c r="M91" s="31">
        <v>80</v>
      </c>
      <c r="N91" s="31">
        <v>0</v>
      </c>
      <c r="O91" s="28" t="s">
        <v>314</v>
      </c>
      <c r="P91" s="28" t="s">
        <v>81</v>
      </c>
      <c r="Q91" s="28" t="s">
        <v>32</v>
      </c>
      <c r="R91" s="30"/>
    </row>
    <row r="92" s="1" customFormat="1" ht="22" customHeight="1" spans="1:18">
      <c r="A92" s="50" t="s">
        <v>360</v>
      </c>
      <c r="B92" s="28"/>
      <c r="C92" s="28"/>
      <c r="D92" s="28"/>
      <c r="E92" s="28"/>
      <c r="F92" s="27"/>
      <c r="G92" s="28"/>
      <c r="H92" s="10"/>
      <c r="I92" s="28">
        <v>0</v>
      </c>
      <c r="J92" s="28" t="s">
        <v>22</v>
      </c>
      <c r="K92" s="28"/>
      <c r="L92" s="28"/>
      <c r="M92" s="28"/>
      <c r="N92" s="28"/>
      <c r="O92" s="28"/>
      <c r="P92" s="28"/>
      <c r="Q92" s="28"/>
      <c r="R92" s="30"/>
    </row>
    <row r="93" s="1" customFormat="1" ht="22" customHeight="1" spans="1:18">
      <c r="A93" s="50" t="s">
        <v>361</v>
      </c>
      <c r="B93" s="28">
        <f>SUM(B94:B96)</f>
        <v>3</v>
      </c>
      <c r="C93" s="28"/>
      <c r="D93" s="28" t="s">
        <v>284</v>
      </c>
      <c r="E93" s="28"/>
      <c r="F93" s="27" t="s">
        <v>362</v>
      </c>
      <c r="G93" s="28"/>
      <c r="H93" s="28"/>
      <c r="I93" s="28">
        <f>SUM(I94:I98)</f>
        <v>1700</v>
      </c>
      <c r="J93" s="28" t="s">
        <v>22</v>
      </c>
      <c r="K93" s="28"/>
      <c r="L93" s="28"/>
      <c r="M93" s="28"/>
      <c r="N93" s="28">
        <f>SUM(N94:N96)</f>
        <v>1700</v>
      </c>
      <c r="O93" s="28" t="s">
        <v>171</v>
      </c>
      <c r="P93" s="28"/>
      <c r="Q93" s="28"/>
      <c r="R93" s="30"/>
    </row>
    <row r="94" s="85" customFormat="1" ht="22" customHeight="1" spans="1:18">
      <c r="A94" s="52" t="s">
        <v>363</v>
      </c>
      <c r="B94" s="28">
        <v>1</v>
      </c>
      <c r="C94" s="28" t="s">
        <v>26</v>
      </c>
      <c r="D94" s="28" t="s">
        <v>284</v>
      </c>
      <c r="E94" s="28">
        <v>10</v>
      </c>
      <c r="F94" s="30" t="s">
        <v>364</v>
      </c>
      <c r="G94" s="28" t="s">
        <v>36</v>
      </c>
      <c r="H94" s="28">
        <v>2022</v>
      </c>
      <c r="I94" s="28">
        <v>1000</v>
      </c>
      <c r="J94" s="28">
        <v>0</v>
      </c>
      <c r="K94" s="28"/>
      <c r="L94" s="28"/>
      <c r="M94" s="28"/>
      <c r="N94" s="28">
        <v>1000</v>
      </c>
      <c r="O94" s="28" t="s">
        <v>171</v>
      </c>
      <c r="P94" s="28" t="s">
        <v>31</v>
      </c>
      <c r="Q94" s="28" t="s">
        <v>134</v>
      </c>
      <c r="R94" s="30"/>
    </row>
    <row r="95" s="85" customFormat="1" ht="22" customHeight="1" spans="1:18">
      <c r="A95" s="52" t="s">
        <v>365</v>
      </c>
      <c r="B95" s="28">
        <v>1</v>
      </c>
      <c r="C95" s="28" t="s">
        <v>148</v>
      </c>
      <c r="D95" s="28" t="s">
        <v>284</v>
      </c>
      <c r="E95" s="28">
        <v>10</v>
      </c>
      <c r="F95" s="30" t="s">
        <v>366</v>
      </c>
      <c r="G95" s="28" t="s">
        <v>36</v>
      </c>
      <c r="H95" s="28">
        <v>2022</v>
      </c>
      <c r="I95" s="28">
        <v>400</v>
      </c>
      <c r="J95" s="28">
        <v>0</v>
      </c>
      <c r="K95" s="28"/>
      <c r="L95" s="28"/>
      <c r="M95" s="28"/>
      <c r="N95" s="28">
        <v>400</v>
      </c>
      <c r="O95" s="28" t="s">
        <v>171</v>
      </c>
      <c r="P95" s="28" t="s">
        <v>31</v>
      </c>
      <c r="Q95" s="28" t="s">
        <v>134</v>
      </c>
      <c r="R95" s="30"/>
    </row>
    <row r="96" s="85" customFormat="1" ht="22" customHeight="1" spans="1:18">
      <c r="A96" s="52" t="s">
        <v>367</v>
      </c>
      <c r="B96" s="28">
        <v>1</v>
      </c>
      <c r="C96" s="28" t="s">
        <v>26</v>
      </c>
      <c r="D96" s="28" t="s">
        <v>284</v>
      </c>
      <c r="E96" s="28">
        <v>6</v>
      </c>
      <c r="F96" s="30" t="s">
        <v>368</v>
      </c>
      <c r="G96" s="28" t="s">
        <v>369</v>
      </c>
      <c r="H96" s="28">
        <v>2022</v>
      </c>
      <c r="I96" s="28">
        <v>300</v>
      </c>
      <c r="J96" s="28">
        <v>0</v>
      </c>
      <c r="K96" s="28"/>
      <c r="L96" s="28"/>
      <c r="M96" s="28"/>
      <c r="N96" s="28">
        <v>300</v>
      </c>
      <c r="O96" s="28" t="s">
        <v>171</v>
      </c>
      <c r="P96" s="28" t="s">
        <v>31</v>
      </c>
      <c r="Q96" s="28" t="s">
        <v>134</v>
      </c>
      <c r="R96" s="30"/>
    </row>
    <row r="97" s="1" customFormat="1" ht="22" customHeight="1" spans="1:18">
      <c r="A97" s="51" t="s">
        <v>382</v>
      </c>
      <c r="B97" s="28"/>
      <c r="C97" s="28"/>
      <c r="D97" s="28" t="s">
        <v>66</v>
      </c>
      <c r="E97" s="28"/>
      <c r="F97" s="27"/>
      <c r="G97" s="28" t="s">
        <v>22</v>
      </c>
      <c r="H97" s="28"/>
      <c r="I97" s="28">
        <v>0</v>
      </c>
      <c r="J97" s="28" t="s">
        <v>22</v>
      </c>
      <c r="K97" s="28"/>
      <c r="L97" s="28"/>
      <c r="M97" s="28"/>
      <c r="N97" s="28"/>
      <c r="O97" s="28" t="s">
        <v>22</v>
      </c>
      <c r="P97" s="28" t="s">
        <v>22</v>
      </c>
      <c r="Q97" s="28" t="s">
        <v>22</v>
      </c>
      <c r="R97" s="30"/>
    </row>
    <row r="98" s="1" customFormat="1" ht="22" customHeight="1" spans="1:18">
      <c r="A98" s="51" t="s">
        <v>383</v>
      </c>
      <c r="B98" s="28"/>
      <c r="C98" s="28" t="s">
        <v>22</v>
      </c>
      <c r="D98" s="28" t="s">
        <v>22</v>
      </c>
      <c r="E98" s="28" t="s">
        <v>22</v>
      </c>
      <c r="F98" s="28" t="s">
        <v>22</v>
      </c>
      <c r="G98" s="28" t="s">
        <v>22</v>
      </c>
      <c r="H98" s="28"/>
      <c r="I98" s="28">
        <v>0</v>
      </c>
      <c r="J98" s="28" t="s">
        <v>22</v>
      </c>
      <c r="K98" s="28"/>
      <c r="L98" s="28"/>
      <c r="M98" s="28"/>
      <c r="N98" s="28" t="s">
        <v>22</v>
      </c>
      <c r="O98" s="28" t="s">
        <v>22</v>
      </c>
      <c r="P98" s="28" t="s">
        <v>22</v>
      </c>
      <c r="Q98" s="28" t="s">
        <v>22</v>
      </c>
      <c r="R98" s="30"/>
    </row>
    <row r="99" s="1" customFormat="1" ht="22" customHeight="1" spans="1:18">
      <c r="A99" s="53" t="s">
        <v>384</v>
      </c>
      <c r="B99" s="28">
        <v>1</v>
      </c>
      <c r="C99" s="28" t="s">
        <v>26</v>
      </c>
      <c r="D99" s="28" t="s">
        <v>66</v>
      </c>
      <c r="E99" s="28">
        <v>1</v>
      </c>
      <c r="F99" s="27" t="s">
        <v>385</v>
      </c>
      <c r="G99" s="28"/>
      <c r="H99" s="28"/>
      <c r="I99" s="28"/>
      <c r="J99" s="28"/>
      <c r="K99" s="28"/>
      <c r="L99" s="28"/>
      <c r="M99" s="28"/>
      <c r="N99" s="28"/>
      <c r="O99" s="28" t="s">
        <v>214</v>
      </c>
      <c r="P99" s="28"/>
      <c r="Q99" s="28"/>
      <c r="R99" s="30"/>
    </row>
    <row r="100" s="2" customFormat="1" ht="22" customHeight="1" spans="1:18">
      <c r="A100" s="54" t="s">
        <v>389</v>
      </c>
      <c r="B100" s="25"/>
      <c r="C100" s="25" t="s">
        <v>22</v>
      </c>
      <c r="D100" s="25" t="s">
        <v>22</v>
      </c>
      <c r="E100" s="25" t="s">
        <v>22</v>
      </c>
      <c r="F100" s="25" t="s">
        <v>22</v>
      </c>
      <c r="G100" s="25" t="s">
        <v>22</v>
      </c>
      <c r="H100" s="25" t="s">
        <v>22</v>
      </c>
      <c r="I100" s="25">
        <f t="shared" ref="I100:N100" si="21">SUM(I106,I104,I105,I101)</f>
        <v>527</v>
      </c>
      <c r="J100" s="25">
        <f t="shared" si="21"/>
        <v>0</v>
      </c>
      <c r="K100" s="25">
        <f t="shared" si="21"/>
        <v>40</v>
      </c>
      <c r="L100" s="25">
        <f t="shared" si="21"/>
        <v>277</v>
      </c>
      <c r="M100" s="25">
        <f t="shared" si="21"/>
        <v>170</v>
      </c>
      <c r="N100" s="25">
        <f t="shared" si="21"/>
        <v>40</v>
      </c>
      <c r="O100" s="25" t="s">
        <v>22</v>
      </c>
      <c r="P100" s="25" t="s">
        <v>22</v>
      </c>
      <c r="Q100" s="25" t="s">
        <v>22</v>
      </c>
      <c r="R100" s="30"/>
    </row>
    <row r="101" s="1" customFormat="1" ht="22" customHeight="1" spans="1:18">
      <c r="A101" s="53" t="s">
        <v>390</v>
      </c>
      <c r="B101" s="28">
        <f>SUM(B102:B103)</f>
        <v>2</v>
      </c>
      <c r="C101" s="28"/>
      <c r="D101" s="28" t="s">
        <v>391</v>
      </c>
      <c r="E101" s="28">
        <f t="shared" ref="E101:N101" si="22">SUM(E102:E103)</f>
        <v>406</v>
      </c>
      <c r="F101" s="27"/>
      <c r="G101" s="28"/>
      <c r="H101" s="28"/>
      <c r="I101" s="28">
        <f t="shared" si="22"/>
        <v>198</v>
      </c>
      <c r="J101" s="28">
        <f t="shared" si="22"/>
        <v>0</v>
      </c>
      <c r="K101" s="28">
        <f t="shared" si="22"/>
        <v>0</v>
      </c>
      <c r="L101" s="28">
        <f t="shared" si="22"/>
        <v>158</v>
      </c>
      <c r="M101" s="28">
        <f t="shared" si="22"/>
        <v>0</v>
      </c>
      <c r="N101" s="28">
        <f t="shared" si="22"/>
        <v>40</v>
      </c>
      <c r="O101" s="28" t="s">
        <v>168</v>
      </c>
      <c r="P101" s="28"/>
      <c r="Q101" s="28"/>
      <c r="R101" s="30"/>
    </row>
    <row r="102" s="7" customFormat="1" ht="22" customHeight="1" spans="1:18">
      <c r="A102" s="90" t="s">
        <v>392</v>
      </c>
      <c r="B102" s="28">
        <v>1</v>
      </c>
      <c r="C102" s="28" t="s">
        <v>26</v>
      </c>
      <c r="D102" s="28" t="s">
        <v>249</v>
      </c>
      <c r="E102" s="28">
        <v>400</v>
      </c>
      <c r="F102" s="30" t="s">
        <v>393</v>
      </c>
      <c r="G102" s="28" t="s">
        <v>36</v>
      </c>
      <c r="H102" s="28">
        <v>2022</v>
      </c>
      <c r="I102" s="28">
        <v>120</v>
      </c>
      <c r="J102" s="28">
        <v>0</v>
      </c>
      <c r="K102" s="28"/>
      <c r="L102" s="28">
        <v>80</v>
      </c>
      <c r="M102" s="28"/>
      <c r="N102" s="28">
        <v>40</v>
      </c>
      <c r="O102" s="28" t="s">
        <v>37</v>
      </c>
      <c r="P102" s="36"/>
      <c r="Q102" s="36"/>
      <c r="R102" s="36"/>
    </row>
    <row r="103" s="7" customFormat="1" ht="22" customHeight="1" spans="1:18">
      <c r="A103" s="30" t="s">
        <v>394</v>
      </c>
      <c r="B103" s="28">
        <v>1</v>
      </c>
      <c r="C103" s="28" t="s">
        <v>26</v>
      </c>
      <c r="D103" s="28" t="s">
        <v>395</v>
      </c>
      <c r="E103" s="28">
        <v>6</v>
      </c>
      <c r="F103" s="30" t="s">
        <v>396</v>
      </c>
      <c r="G103" s="90" t="s">
        <v>397</v>
      </c>
      <c r="H103" s="28">
        <v>2022</v>
      </c>
      <c r="I103" s="28">
        <v>78</v>
      </c>
      <c r="J103" s="28">
        <v>0</v>
      </c>
      <c r="K103" s="28"/>
      <c r="L103" s="28">
        <v>78</v>
      </c>
      <c r="M103" s="28"/>
      <c r="N103" s="28">
        <v>0</v>
      </c>
      <c r="O103" s="28" t="s">
        <v>37</v>
      </c>
      <c r="P103" s="36"/>
      <c r="Q103" s="36"/>
      <c r="R103" s="36"/>
    </row>
    <row r="104" s="1" customFormat="1" ht="22" customHeight="1" spans="1:18">
      <c r="A104" s="27" t="s">
        <v>409</v>
      </c>
      <c r="B104" s="28" t="e">
        <f>SUM(#REF!)</f>
        <v>#REF!</v>
      </c>
      <c r="C104" s="28" t="s">
        <v>26</v>
      </c>
      <c r="D104" s="28" t="s">
        <v>410</v>
      </c>
      <c r="E104" s="28" t="e">
        <f>SUM(#REF!)</f>
        <v>#REF!</v>
      </c>
      <c r="F104" s="27" t="s">
        <v>411</v>
      </c>
      <c r="G104" s="28" t="s">
        <v>36</v>
      </c>
      <c r="H104" s="28"/>
      <c r="I104" s="28">
        <f>SUM(I105:I105)</f>
        <v>0</v>
      </c>
      <c r="J104" s="28" t="s">
        <v>22</v>
      </c>
      <c r="K104" s="28"/>
      <c r="L104" s="28"/>
      <c r="M104" s="28"/>
      <c r="N104" s="28"/>
      <c r="O104" s="28" t="s">
        <v>412</v>
      </c>
      <c r="P104" s="27" t="s">
        <v>81</v>
      </c>
      <c r="Q104" s="27" t="s">
        <v>32</v>
      </c>
      <c r="R104" s="30"/>
    </row>
    <row r="105" s="1" customFormat="1" ht="22" customHeight="1" spans="1:18">
      <c r="A105" s="27" t="s">
        <v>417</v>
      </c>
      <c r="B105" s="28"/>
      <c r="C105" s="28"/>
      <c r="D105" s="28" t="s">
        <v>66</v>
      </c>
      <c r="E105" s="28"/>
      <c r="F105" s="27" t="s">
        <v>418</v>
      </c>
      <c r="G105" s="28"/>
      <c r="H105" s="28"/>
      <c r="I105" s="28">
        <v>0</v>
      </c>
      <c r="J105" s="28" t="s">
        <v>22</v>
      </c>
      <c r="K105" s="28"/>
      <c r="L105" s="28"/>
      <c r="M105" s="28"/>
      <c r="N105" s="28"/>
      <c r="O105" s="28" t="s">
        <v>37</v>
      </c>
      <c r="P105" s="28"/>
      <c r="Q105" s="28"/>
      <c r="R105" s="30"/>
    </row>
    <row r="106" s="1" customFormat="1" ht="22" customHeight="1" spans="1:18">
      <c r="A106" s="27" t="s">
        <v>419</v>
      </c>
      <c r="B106" s="28">
        <f>SUM(B107:B108)</f>
        <v>2</v>
      </c>
      <c r="C106" s="28"/>
      <c r="D106" s="28" t="s">
        <v>410</v>
      </c>
      <c r="E106" s="28"/>
      <c r="F106" s="27" t="s">
        <v>420</v>
      </c>
      <c r="G106" s="28"/>
      <c r="H106" s="28"/>
      <c r="I106" s="28">
        <f t="shared" ref="I106:N106" si="23">SUM(I107:I108)</f>
        <v>329</v>
      </c>
      <c r="J106" s="28">
        <f t="shared" si="23"/>
        <v>0</v>
      </c>
      <c r="K106" s="28">
        <f t="shared" si="23"/>
        <v>40</v>
      </c>
      <c r="L106" s="28">
        <f t="shared" si="23"/>
        <v>119</v>
      </c>
      <c r="M106" s="28">
        <f t="shared" si="23"/>
        <v>170</v>
      </c>
      <c r="N106" s="28">
        <f t="shared" si="23"/>
        <v>0</v>
      </c>
      <c r="O106" s="28" t="s">
        <v>214</v>
      </c>
      <c r="P106" s="28"/>
      <c r="Q106" s="28"/>
      <c r="R106" s="30"/>
    </row>
    <row r="107" s="3" customFormat="1" ht="22" customHeight="1" spans="1:18">
      <c r="A107" s="29" t="s">
        <v>421</v>
      </c>
      <c r="B107" s="31">
        <v>1</v>
      </c>
      <c r="C107" s="31" t="s">
        <v>26</v>
      </c>
      <c r="D107" s="31" t="s">
        <v>410</v>
      </c>
      <c r="E107" s="31">
        <v>1</v>
      </c>
      <c r="F107" s="87" t="s">
        <v>422</v>
      </c>
      <c r="G107" s="31" t="s">
        <v>332</v>
      </c>
      <c r="H107" s="55">
        <v>2022</v>
      </c>
      <c r="I107" s="58">
        <v>289</v>
      </c>
      <c r="J107" s="31">
        <v>0</v>
      </c>
      <c r="K107" s="59"/>
      <c r="L107" s="59">
        <v>119</v>
      </c>
      <c r="M107" s="59">
        <v>170</v>
      </c>
      <c r="N107" s="31">
        <v>0</v>
      </c>
      <c r="O107" s="31" t="s">
        <v>37</v>
      </c>
      <c r="P107" s="31" t="s">
        <v>31</v>
      </c>
      <c r="Q107" s="31" t="s">
        <v>32</v>
      </c>
      <c r="R107" s="29"/>
    </row>
    <row r="108" s="3" customFormat="1" ht="22" customHeight="1" spans="1:18">
      <c r="A108" s="29" t="s">
        <v>423</v>
      </c>
      <c r="B108" s="31">
        <v>1</v>
      </c>
      <c r="C108" s="31" t="s">
        <v>26</v>
      </c>
      <c r="D108" s="31" t="s">
        <v>410</v>
      </c>
      <c r="E108" s="31">
        <v>1</v>
      </c>
      <c r="F108" s="29" t="s">
        <v>424</v>
      </c>
      <c r="G108" s="31" t="s">
        <v>332</v>
      </c>
      <c r="H108" s="55">
        <v>2022</v>
      </c>
      <c r="I108" s="58">
        <v>40</v>
      </c>
      <c r="J108" s="31">
        <v>0</v>
      </c>
      <c r="K108" s="59">
        <v>40</v>
      </c>
      <c r="L108" s="59"/>
      <c r="M108" s="59"/>
      <c r="N108" s="31">
        <v>0</v>
      </c>
      <c r="O108" s="31" t="s">
        <v>37</v>
      </c>
      <c r="P108" s="31" t="s">
        <v>81</v>
      </c>
      <c r="Q108" s="31" t="s">
        <v>32</v>
      </c>
      <c r="R108" s="60"/>
    </row>
    <row r="109" s="2" customFormat="1" ht="22" customHeight="1" spans="1:18">
      <c r="A109" s="26" t="s">
        <v>434</v>
      </c>
      <c r="B109" s="25"/>
      <c r="C109" s="25" t="s">
        <v>22</v>
      </c>
      <c r="D109" s="25" t="s">
        <v>22</v>
      </c>
      <c r="E109" s="25" t="s">
        <v>22</v>
      </c>
      <c r="F109" s="25" t="s">
        <v>22</v>
      </c>
      <c r="G109" s="25" t="s">
        <v>22</v>
      </c>
      <c r="H109" s="25" t="s">
        <v>22</v>
      </c>
      <c r="I109" s="25">
        <f t="shared" ref="I109:N109" si="24">SUM(I120,I117,I114,I113,I112,I110)</f>
        <v>1233</v>
      </c>
      <c r="J109" s="25">
        <f t="shared" si="24"/>
        <v>0</v>
      </c>
      <c r="K109" s="25">
        <f t="shared" si="24"/>
        <v>0</v>
      </c>
      <c r="L109" s="25">
        <f t="shared" si="24"/>
        <v>1203</v>
      </c>
      <c r="M109" s="25">
        <f t="shared" si="24"/>
        <v>30</v>
      </c>
      <c r="N109" s="25">
        <f t="shared" si="24"/>
        <v>0</v>
      </c>
      <c r="O109" s="25" t="s">
        <v>22</v>
      </c>
      <c r="P109" s="28"/>
      <c r="Q109" s="28"/>
      <c r="R109" s="30"/>
    </row>
    <row r="110" s="1" customFormat="1" ht="22" customHeight="1" spans="1:18">
      <c r="A110" s="50" t="s">
        <v>435</v>
      </c>
      <c r="B110" s="28">
        <f>SUM(B111:B111)</f>
        <v>1</v>
      </c>
      <c r="C110" s="28"/>
      <c r="D110" s="28" t="s">
        <v>66</v>
      </c>
      <c r="E110" s="28"/>
      <c r="F110" s="27"/>
      <c r="G110" s="28"/>
      <c r="H110" s="28"/>
      <c r="I110" s="28">
        <f>SUM(I111:I111)</f>
        <v>305</v>
      </c>
      <c r="J110" s="28">
        <v>0</v>
      </c>
      <c r="K110" s="28">
        <f>SUM(K111:K111)</f>
        <v>0</v>
      </c>
      <c r="L110" s="28">
        <f>SUM(L111:L111)</f>
        <v>305</v>
      </c>
      <c r="M110" s="28">
        <f>SUM(M111:M111)</f>
        <v>0</v>
      </c>
      <c r="N110" s="28">
        <f>SUM(N111:N111)</f>
        <v>0</v>
      </c>
      <c r="O110" s="28" t="s">
        <v>179</v>
      </c>
      <c r="P110" s="28"/>
      <c r="Q110" s="28"/>
      <c r="R110" s="30"/>
    </row>
    <row r="111" s="3" customFormat="1" ht="22" customHeight="1" spans="1:18">
      <c r="A111" s="52" t="s">
        <v>436</v>
      </c>
      <c r="B111" s="31">
        <v>1</v>
      </c>
      <c r="C111" s="31" t="s">
        <v>139</v>
      </c>
      <c r="D111" s="31" t="s">
        <v>395</v>
      </c>
      <c r="E111" s="31">
        <v>1</v>
      </c>
      <c r="F111" s="29" t="s">
        <v>437</v>
      </c>
      <c r="G111" s="28" t="s">
        <v>438</v>
      </c>
      <c r="H111" s="31">
        <v>2022</v>
      </c>
      <c r="I111" s="31">
        <v>305</v>
      </c>
      <c r="J111" s="31">
        <v>0</v>
      </c>
      <c r="K111" s="31"/>
      <c r="L111" s="31">
        <v>305</v>
      </c>
      <c r="M111" s="31"/>
      <c r="N111" s="31">
        <v>0</v>
      </c>
      <c r="O111" s="31" t="s">
        <v>179</v>
      </c>
      <c r="P111" s="31" t="s">
        <v>81</v>
      </c>
      <c r="Q111" s="31" t="s">
        <v>32</v>
      </c>
      <c r="R111" s="29"/>
    </row>
    <row r="112" s="1" customFormat="1" ht="22" customHeight="1" spans="1:18">
      <c r="A112" s="50" t="s">
        <v>444</v>
      </c>
      <c r="B112" s="28"/>
      <c r="C112" s="28"/>
      <c r="D112" s="28" t="s">
        <v>66</v>
      </c>
      <c r="E112" s="28"/>
      <c r="F112" s="27"/>
      <c r="G112" s="28"/>
      <c r="H112" s="28"/>
      <c r="I112" s="28"/>
      <c r="J112" s="28">
        <v>0</v>
      </c>
      <c r="K112" s="28"/>
      <c r="L112" s="28"/>
      <c r="M112" s="28"/>
      <c r="N112" s="28"/>
      <c r="O112" s="28" t="s">
        <v>179</v>
      </c>
      <c r="P112" s="28"/>
      <c r="Q112" s="28"/>
      <c r="R112" s="30"/>
    </row>
    <row r="113" s="1" customFormat="1" ht="22" customHeight="1" spans="1:18">
      <c r="A113" s="50" t="s">
        <v>453</v>
      </c>
      <c r="B113" s="28"/>
      <c r="C113" s="28" t="s">
        <v>139</v>
      </c>
      <c r="D113" s="28" t="s">
        <v>66</v>
      </c>
      <c r="E113" s="28"/>
      <c r="F113" s="27"/>
      <c r="G113" s="28"/>
      <c r="H113" s="28"/>
      <c r="I113" s="28"/>
      <c r="J113" s="28">
        <v>0</v>
      </c>
      <c r="K113" s="28"/>
      <c r="L113" s="28"/>
      <c r="M113" s="28"/>
      <c r="N113" s="28"/>
      <c r="O113" s="28" t="s">
        <v>182</v>
      </c>
      <c r="P113" s="28"/>
      <c r="Q113" s="28"/>
      <c r="R113" s="30"/>
    </row>
    <row r="114" s="1" customFormat="1" ht="22" customHeight="1" spans="1:18">
      <c r="A114" s="50" t="s">
        <v>454</v>
      </c>
      <c r="B114" s="28">
        <f>SUM(B115:B116)</f>
        <v>2</v>
      </c>
      <c r="C114" s="28" t="s">
        <v>26</v>
      </c>
      <c r="D114" s="28" t="s">
        <v>66</v>
      </c>
      <c r="E114" s="28">
        <f>SUM(E115:E116)</f>
        <v>2</v>
      </c>
      <c r="F114" s="27" t="s">
        <v>455</v>
      </c>
      <c r="G114" s="28"/>
      <c r="H114" s="28"/>
      <c r="I114" s="28">
        <f>SUM(I115:I116)</f>
        <v>230</v>
      </c>
      <c r="J114" s="28">
        <v>0</v>
      </c>
      <c r="K114" s="28">
        <f>SUM(K115:K116)</f>
        <v>0</v>
      </c>
      <c r="L114" s="28">
        <f>SUM(L115:L116)</f>
        <v>230</v>
      </c>
      <c r="M114" s="28">
        <f>SUM(M115:M116)</f>
        <v>0</v>
      </c>
      <c r="N114" s="28">
        <f>SUM(N115:N116)</f>
        <v>0</v>
      </c>
      <c r="O114" s="28" t="s">
        <v>456</v>
      </c>
      <c r="P114" s="28"/>
      <c r="Q114" s="28" t="s">
        <v>32</v>
      </c>
      <c r="R114" s="30"/>
    </row>
    <row r="115" s="3" customFormat="1" ht="22" customHeight="1" spans="1:18">
      <c r="A115" s="52" t="s">
        <v>457</v>
      </c>
      <c r="B115" s="31">
        <v>1</v>
      </c>
      <c r="C115" s="31" t="s">
        <v>148</v>
      </c>
      <c r="D115" s="31" t="s">
        <v>66</v>
      </c>
      <c r="E115" s="31">
        <v>1</v>
      </c>
      <c r="F115" s="29" t="s">
        <v>458</v>
      </c>
      <c r="G115" s="31" t="s">
        <v>145</v>
      </c>
      <c r="H115" s="31">
        <v>2022</v>
      </c>
      <c r="I115" s="31">
        <v>70</v>
      </c>
      <c r="J115" s="28">
        <v>0</v>
      </c>
      <c r="K115" s="31"/>
      <c r="L115" s="31">
        <v>70</v>
      </c>
      <c r="M115" s="31"/>
      <c r="N115" s="31">
        <v>0</v>
      </c>
      <c r="O115" s="28" t="s">
        <v>456</v>
      </c>
      <c r="P115" s="31" t="s">
        <v>81</v>
      </c>
      <c r="Q115" s="31" t="s">
        <v>32</v>
      </c>
      <c r="R115" s="29"/>
    </row>
    <row r="116" s="3" customFormat="1" ht="22" customHeight="1" spans="1:18">
      <c r="A116" s="52" t="s">
        <v>459</v>
      </c>
      <c r="B116" s="31">
        <v>1</v>
      </c>
      <c r="C116" s="31" t="s">
        <v>26</v>
      </c>
      <c r="D116" s="31" t="s">
        <v>66</v>
      </c>
      <c r="E116" s="31">
        <v>1</v>
      </c>
      <c r="F116" s="29" t="s">
        <v>460</v>
      </c>
      <c r="G116" s="31" t="s">
        <v>36</v>
      </c>
      <c r="H116" s="31">
        <v>2022</v>
      </c>
      <c r="I116" s="31">
        <v>160</v>
      </c>
      <c r="J116" s="28">
        <v>0</v>
      </c>
      <c r="K116" s="31"/>
      <c r="L116" s="31">
        <v>160</v>
      </c>
      <c r="M116" s="31"/>
      <c r="N116" s="31">
        <v>0</v>
      </c>
      <c r="O116" s="28" t="s">
        <v>456</v>
      </c>
      <c r="P116" s="31" t="s">
        <v>81</v>
      </c>
      <c r="Q116" s="31" t="s">
        <v>32</v>
      </c>
      <c r="R116" s="29"/>
    </row>
    <row r="117" s="10" customFormat="1" ht="22" customHeight="1" spans="1:18">
      <c r="A117" s="50" t="s">
        <v>467</v>
      </c>
      <c r="B117" s="28">
        <f>SUM(B118:B119)</f>
        <v>2</v>
      </c>
      <c r="C117" s="28"/>
      <c r="D117" s="28" t="s">
        <v>66</v>
      </c>
      <c r="E117" s="28">
        <v>18</v>
      </c>
      <c r="F117" s="27"/>
      <c r="G117" s="28"/>
      <c r="H117" s="28"/>
      <c r="I117" s="28">
        <f t="shared" ref="I117:N117" si="25">SUM(I118:I119)</f>
        <v>600</v>
      </c>
      <c r="J117" s="28">
        <v>0</v>
      </c>
      <c r="K117" s="28">
        <f t="shared" si="25"/>
        <v>0</v>
      </c>
      <c r="L117" s="28">
        <f t="shared" si="25"/>
        <v>600</v>
      </c>
      <c r="M117" s="28">
        <f t="shared" si="25"/>
        <v>0</v>
      </c>
      <c r="N117" s="28">
        <f t="shared" si="25"/>
        <v>0</v>
      </c>
      <c r="O117" s="28" t="s">
        <v>456</v>
      </c>
      <c r="P117" s="28"/>
      <c r="Q117" s="28"/>
      <c r="R117" s="28"/>
    </row>
    <row r="118" s="15" customFormat="1" ht="22" customHeight="1" spans="1:18">
      <c r="A118" s="52" t="s">
        <v>468</v>
      </c>
      <c r="B118" s="28">
        <v>1</v>
      </c>
      <c r="C118" s="28" t="s">
        <v>148</v>
      </c>
      <c r="D118" s="28" t="s">
        <v>66</v>
      </c>
      <c r="E118" s="28">
        <v>1</v>
      </c>
      <c r="F118" s="30" t="s">
        <v>469</v>
      </c>
      <c r="G118" s="28" t="s">
        <v>470</v>
      </c>
      <c r="H118" s="28">
        <v>2022</v>
      </c>
      <c r="I118" s="28">
        <v>300</v>
      </c>
      <c r="J118" s="28">
        <v>0</v>
      </c>
      <c r="K118" s="28"/>
      <c r="L118" s="28">
        <v>300</v>
      </c>
      <c r="M118" s="28"/>
      <c r="N118" s="28">
        <v>0</v>
      </c>
      <c r="O118" s="28" t="s">
        <v>456</v>
      </c>
      <c r="P118" s="28" t="s">
        <v>81</v>
      </c>
      <c r="Q118" s="28" t="s">
        <v>32</v>
      </c>
      <c r="R118" s="30"/>
    </row>
    <row r="119" s="15" customFormat="1" ht="22" customHeight="1" spans="1:18">
      <c r="A119" s="52" t="s">
        <v>471</v>
      </c>
      <c r="B119" s="28">
        <v>1</v>
      </c>
      <c r="C119" s="28" t="s">
        <v>26</v>
      </c>
      <c r="D119" s="28" t="s">
        <v>66</v>
      </c>
      <c r="E119" s="28">
        <v>1</v>
      </c>
      <c r="F119" s="30" t="s">
        <v>472</v>
      </c>
      <c r="G119" s="28" t="s">
        <v>470</v>
      </c>
      <c r="H119" s="28">
        <v>2022</v>
      </c>
      <c r="I119" s="28">
        <v>300</v>
      </c>
      <c r="J119" s="28">
        <v>0</v>
      </c>
      <c r="K119" s="28"/>
      <c r="L119" s="28">
        <v>300</v>
      </c>
      <c r="M119" s="28"/>
      <c r="N119" s="28">
        <v>0</v>
      </c>
      <c r="O119" s="28" t="s">
        <v>456</v>
      </c>
      <c r="P119" s="28" t="s">
        <v>81</v>
      </c>
      <c r="Q119" s="28" t="s">
        <v>32</v>
      </c>
      <c r="R119" s="30"/>
    </row>
    <row r="120" s="1" customFormat="1" ht="35" customHeight="1" spans="1:18">
      <c r="A120" s="50" t="s">
        <v>473</v>
      </c>
      <c r="B120" s="28">
        <f>SUM(B121:B121)</f>
        <v>1</v>
      </c>
      <c r="C120" s="28"/>
      <c r="D120" s="28" t="s">
        <v>66</v>
      </c>
      <c r="E120" s="28">
        <f t="shared" ref="E120:N120" si="26">SUM(E121:E121)</f>
        <v>1</v>
      </c>
      <c r="F120" s="33" t="s">
        <v>474</v>
      </c>
      <c r="G120" s="28"/>
      <c r="H120" s="28"/>
      <c r="I120" s="28">
        <f t="shared" si="26"/>
        <v>98</v>
      </c>
      <c r="J120" s="28">
        <f t="shared" si="26"/>
        <v>0</v>
      </c>
      <c r="K120" s="28">
        <f t="shared" si="26"/>
        <v>0</v>
      </c>
      <c r="L120" s="28">
        <f t="shared" si="26"/>
        <v>68</v>
      </c>
      <c r="M120" s="28">
        <f t="shared" si="26"/>
        <v>30</v>
      </c>
      <c r="N120" s="28">
        <f t="shared" si="26"/>
        <v>0</v>
      </c>
      <c r="O120" s="28" t="s">
        <v>475</v>
      </c>
      <c r="P120" s="28"/>
      <c r="Q120" s="28"/>
      <c r="R120" s="30"/>
    </row>
    <row r="121" s="15" customFormat="1" ht="22" customHeight="1" spans="1:18">
      <c r="A121" s="52" t="s">
        <v>476</v>
      </c>
      <c r="B121" s="28">
        <v>1</v>
      </c>
      <c r="C121" s="28" t="s">
        <v>26</v>
      </c>
      <c r="D121" s="28" t="s">
        <v>66</v>
      </c>
      <c r="E121" s="28">
        <v>1</v>
      </c>
      <c r="F121" s="47" t="s">
        <v>477</v>
      </c>
      <c r="G121" s="28" t="s">
        <v>332</v>
      </c>
      <c r="H121" s="28">
        <v>2022</v>
      </c>
      <c r="I121" s="28">
        <v>98</v>
      </c>
      <c r="J121" s="28">
        <v>0</v>
      </c>
      <c r="K121" s="28"/>
      <c r="L121" s="28">
        <v>68</v>
      </c>
      <c r="M121" s="28">
        <v>30</v>
      </c>
      <c r="N121" s="28">
        <v>0</v>
      </c>
      <c r="O121" s="28" t="s">
        <v>214</v>
      </c>
      <c r="P121" s="28" t="s">
        <v>31</v>
      </c>
      <c r="Q121" s="28" t="s">
        <v>32</v>
      </c>
      <c r="R121" s="30"/>
    </row>
    <row r="122" s="2" customFormat="1" ht="22" customHeight="1" spans="1:18">
      <c r="A122" s="26" t="s">
        <v>481</v>
      </c>
      <c r="B122" s="25">
        <f>B123+B125+B133+B140</f>
        <v>5</v>
      </c>
      <c r="C122" s="25" t="s">
        <v>22</v>
      </c>
      <c r="D122" s="25" t="s">
        <v>22</v>
      </c>
      <c r="E122" s="25" t="s">
        <v>22</v>
      </c>
      <c r="F122" s="26" t="s">
        <v>22</v>
      </c>
      <c r="G122" s="25" t="s">
        <v>22</v>
      </c>
      <c r="H122" s="25" t="s">
        <v>22</v>
      </c>
      <c r="I122" s="25">
        <f t="shared" ref="I122:N122" si="27">I123+I125+I133+I140</f>
        <v>165.25</v>
      </c>
      <c r="J122" s="25">
        <f>J125+J133+J140</f>
        <v>40</v>
      </c>
      <c r="K122" s="25">
        <f t="shared" si="27"/>
        <v>0</v>
      </c>
      <c r="L122" s="25">
        <f t="shared" si="27"/>
        <v>120</v>
      </c>
      <c r="M122" s="25">
        <f t="shared" si="27"/>
        <v>5.25</v>
      </c>
      <c r="N122" s="25">
        <f t="shared" si="27"/>
        <v>0</v>
      </c>
      <c r="O122" s="25" t="s">
        <v>22</v>
      </c>
      <c r="P122" s="28"/>
      <c r="Q122" s="28"/>
      <c r="R122" s="30"/>
    </row>
    <row r="123" s="2" customFormat="1" ht="22" customHeight="1" spans="1:18">
      <c r="A123" s="26" t="s">
        <v>482</v>
      </c>
      <c r="B123" s="28">
        <f>SUM(B124:B124)</f>
        <v>1</v>
      </c>
      <c r="C123" s="28"/>
      <c r="D123" s="28" t="s">
        <v>249</v>
      </c>
      <c r="E123" s="28">
        <f>SUM(E124:E124)</f>
        <v>50</v>
      </c>
      <c r="F123" s="27" t="s">
        <v>483</v>
      </c>
      <c r="G123" s="28"/>
      <c r="H123" s="28"/>
      <c r="I123" s="28">
        <f>SUM(I124:I124)</f>
        <v>100</v>
      </c>
      <c r="J123" s="28">
        <v>0</v>
      </c>
      <c r="K123" s="28">
        <f>SUM(K124:K124)</f>
        <v>0</v>
      </c>
      <c r="L123" s="28">
        <f>SUM(L124:L124)</f>
        <v>100</v>
      </c>
      <c r="M123" s="28">
        <f>SUM(M124:M124)</f>
        <v>0</v>
      </c>
      <c r="N123" s="28">
        <f>SUM(N124:N124)</f>
        <v>0</v>
      </c>
      <c r="O123" s="28" t="s">
        <v>484</v>
      </c>
      <c r="P123" s="28"/>
      <c r="Q123" s="28"/>
      <c r="R123" s="30"/>
    </row>
    <row r="124" s="86" customFormat="1" ht="22" customHeight="1" spans="1:18">
      <c r="A124" s="91" t="s">
        <v>485</v>
      </c>
      <c r="B124" s="92">
        <v>1</v>
      </c>
      <c r="C124" s="56" t="s">
        <v>139</v>
      </c>
      <c r="D124" s="56" t="s">
        <v>249</v>
      </c>
      <c r="E124" s="56">
        <v>50</v>
      </c>
      <c r="F124" s="91" t="s">
        <v>486</v>
      </c>
      <c r="G124" s="56" t="s">
        <v>36</v>
      </c>
      <c r="H124" s="56">
        <v>2022</v>
      </c>
      <c r="I124" s="56">
        <v>100</v>
      </c>
      <c r="J124" s="56">
        <v>0</v>
      </c>
      <c r="K124" s="56"/>
      <c r="L124" s="56">
        <v>100</v>
      </c>
      <c r="M124" s="56"/>
      <c r="N124" s="56">
        <v>0</v>
      </c>
      <c r="O124" s="56" t="s">
        <v>487</v>
      </c>
      <c r="P124" s="56" t="s">
        <v>217</v>
      </c>
      <c r="Q124" s="56" t="s">
        <v>32</v>
      </c>
      <c r="R124" s="91"/>
    </row>
    <row r="125" s="2" customFormat="1" ht="22" customHeight="1" spans="1:18">
      <c r="A125" s="26" t="s">
        <v>492</v>
      </c>
      <c r="B125" s="25">
        <f>B126+B128+B129</f>
        <v>4</v>
      </c>
      <c r="C125" s="28" t="s">
        <v>22</v>
      </c>
      <c r="D125" s="28" t="s">
        <v>22</v>
      </c>
      <c r="E125" s="28" t="s">
        <v>22</v>
      </c>
      <c r="F125" s="27" t="s">
        <v>22</v>
      </c>
      <c r="G125" s="28" t="s">
        <v>22</v>
      </c>
      <c r="H125" s="28" t="s">
        <v>22</v>
      </c>
      <c r="I125" s="28">
        <f t="shared" ref="I125:M125" si="28">I126+I128+I129</f>
        <v>65.25</v>
      </c>
      <c r="J125" s="28">
        <f>J126+J128</f>
        <v>40</v>
      </c>
      <c r="K125" s="28">
        <f t="shared" si="28"/>
        <v>0</v>
      </c>
      <c r="L125" s="28">
        <f t="shared" si="28"/>
        <v>20</v>
      </c>
      <c r="M125" s="28">
        <f t="shared" si="28"/>
        <v>5.25</v>
      </c>
      <c r="N125" s="28">
        <v>0</v>
      </c>
      <c r="O125" s="28" t="s">
        <v>22</v>
      </c>
      <c r="P125" s="28"/>
      <c r="Q125" s="28"/>
      <c r="R125" s="30"/>
    </row>
    <row r="126" s="1" customFormat="1" ht="22" customHeight="1" spans="1:18">
      <c r="A126" s="50" t="s">
        <v>493</v>
      </c>
      <c r="B126" s="28">
        <f>SUM(B127:B127)</f>
        <v>1</v>
      </c>
      <c r="C126" s="28"/>
      <c r="D126" s="28" t="s">
        <v>66</v>
      </c>
      <c r="E126" s="28">
        <v>4</v>
      </c>
      <c r="F126" s="27" t="s">
        <v>494</v>
      </c>
      <c r="G126" s="28"/>
      <c r="H126" s="28"/>
      <c r="I126" s="28">
        <f>SUM(I127:I127)</f>
        <v>40</v>
      </c>
      <c r="J126" s="28">
        <f>SUM(J127:J127)</f>
        <v>40</v>
      </c>
      <c r="K126" s="28"/>
      <c r="L126" s="28"/>
      <c r="M126" s="28"/>
      <c r="N126" s="28">
        <f>SUM(N127:N127)</f>
        <v>0</v>
      </c>
      <c r="O126" s="28" t="s">
        <v>495</v>
      </c>
      <c r="P126" s="28"/>
      <c r="Q126" s="28"/>
      <c r="R126" s="30"/>
    </row>
    <row r="127" s="3" customFormat="1" ht="22" customHeight="1" spans="1:18">
      <c r="A127" s="31" t="s">
        <v>496</v>
      </c>
      <c r="B127" s="28">
        <v>1</v>
      </c>
      <c r="C127" s="28" t="s">
        <v>26</v>
      </c>
      <c r="D127" s="28" t="s">
        <v>66</v>
      </c>
      <c r="E127" s="28">
        <v>1</v>
      </c>
      <c r="F127" s="30" t="s">
        <v>497</v>
      </c>
      <c r="G127" s="56" t="s">
        <v>36</v>
      </c>
      <c r="H127" s="28">
        <v>2022</v>
      </c>
      <c r="I127" s="59">
        <v>40</v>
      </c>
      <c r="J127" s="59">
        <v>40</v>
      </c>
      <c r="K127" s="28"/>
      <c r="L127" s="28"/>
      <c r="M127" s="28"/>
      <c r="N127" s="28">
        <v>0</v>
      </c>
      <c r="O127" s="28" t="s">
        <v>179</v>
      </c>
      <c r="P127" s="28" t="s">
        <v>217</v>
      </c>
      <c r="Q127" s="28" t="s">
        <v>32</v>
      </c>
      <c r="R127" s="30"/>
    </row>
    <row r="128" s="1" customFormat="1" ht="22" customHeight="1" spans="1:18">
      <c r="A128" s="50" t="s">
        <v>502</v>
      </c>
      <c r="B128" s="28">
        <v>0</v>
      </c>
      <c r="C128" s="28"/>
      <c r="D128" s="28" t="s">
        <v>173</v>
      </c>
      <c r="E128" s="28">
        <v>0</v>
      </c>
      <c r="F128" s="27"/>
      <c r="G128" s="28"/>
      <c r="H128" s="28"/>
      <c r="I128" s="28">
        <v>0</v>
      </c>
      <c r="J128" s="28">
        <v>0</v>
      </c>
      <c r="K128" s="28"/>
      <c r="L128" s="28"/>
      <c r="M128" s="28"/>
      <c r="N128" s="28">
        <v>0</v>
      </c>
      <c r="O128" s="28" t="s">
        <v>495</v>
      </c>
      <c r="P128" s="28"/>
      <c r="Q128" s="28"/>
      <c r="R128" s="30"/>
    </row>
    <row r="129" s="1" customFormat="1" ht="22" customHeight="1" spans="1:18">
      <c r="A129" s="50" t="s">
        <v>503</v>
      </c>
      <c r="B129" s="28">
        <f>SUM(B130:B132)</f>
        <v>3</v>
      </c>
      <c r="C129" s="28"/>
      <c r="D129" s="28" t="s">
        <v>66</v>
      </c>
      <c r="E129" s="28"/>
      <c r="F129" s="27"/>
      <c r="G129" s="28"/>
      <c r="H129" s="28"/>
      <c r="I129" s="28">
        <f>SUM(I130:I132)</f>
        <v>25.25</v>
      </c>
      <c r="J129" s="28">
        <v>0</v>
      </c>
      <c r="K129" s="28">
        <f>SUM(K130:K132)</f>
        <v>0</v>
      </c>
      <c r="L129" s="28">
        <f>SUM(L130:L132)</f>
        <v>20</v>
      </c>
      <c r="M129" s="28">
        <f>SUM(M130:M132)</f>
        <v>5.25</v>
      </c>
      <c r="N129" s="28">
        <f>SUM(N130:N132)</f>
        <v>0</v>
      </c>
      <c r="O129" s="28" t="s">
        <v>504</v>
      </c>
      <c r="P129" s="28"/>
      <c r="Q129" s="28"/>
      <c r="R129" s="30"/>
    </row>
    <row r="130" s="3" customFormat="1" ht="22" customHeight="1" spans="1:18">
      <c r="A130" s="52" t="s">
        <v>505</v>
      </c>
      <c r="B130" s="28">
        <v>1</v>
      </c>
      <c r="C130" s="28" t="s">
        <v>26</v>
      </c>
      <c r="D130" s="28" t="s">
        <v>395</v>
      </c>
      <c r="E130" s="28">
        <v>2</v>
      </c>
      <c r="F130" s="30" t="s">
        <v>506</v>
      </c>
      <c r="G130" s="56" t="s">
        <v>36</v>
      </c>
      <c r="H130" s="28">
        <v>2022</v>
      </c>
      <c r="I130" s="28">
        <v>20</v>
      </c>
      <c r="J130" s="28">
        <v>0</v>
      </c>
      <c r="K130" s="28"/>
      <c r="L130" s="28">
        <v>20</v>
      </c>
      <c r="M130" s="28"/>
      <c r="N130" s="28">
        <v>0</v>
      </c>
      <c r="O130" s="28" t="s">
        <v>179</v>
      </c>
      <c r="P130" s="28" t="s">
        <v>81</v>
      </c>
      <c r="Q130" s="28" t="s">
        <v>32</v>
      </c>
      <c r="R130" s="30"/>
    </row>
    <row r="131" s="3" customFormat="1" ht="22" customHeight="1" spans="1:18">
      <c r="A131" s="29" t="s">
        <v>507</v>
      </c>
      <c r="B131" s="28">
        <v>1</v>
      </c>
      <c r="C131" s="28" t="s">
        <v>26</v>
      </c>
      <c r="D131" s="28" t="s">
        <v>508</v>
      </c>
      <c r="E131" s="28">
        <v>20</v>
      </c>
      <c r="F131" s="30" t="s">
        <v>509</v>
      </c>
      <c r="G131" s="56" t="s">
        <v>36</v>
      </c>
      <c r="H131" s="28">
        <v>2022</v>
      </c>
      <c r="I131" s="28">
        <v>4.25</v>
      </c>
      <c r="J131" s="28">
        <v>0</v>
      </c>
      <c r="K131" s="28"/>
      <c r="L131" s="28"/>
      <c r="M131" s="28">
        <v>4.25</v>
      </c>
      <c r="N131" s="28">
        <v>0</v>
      </c>
      <c r="O131" s="28" t="s">
        <v>179</v>
      </c>
      <c r="P131" s="28" t="s">
        <v>81</v>
      </c>
      <c r="Q131" s="28" t="s">
        <v>32</v>
      </c>
      <c r="R131" s="30"/>
    </row>
    <row r="132" s="3" customFormat="1" ht="22" customHeight="1" spans="1:18">
      <c r="A132" s="29" t="s">
        <v>510</v>
      </c>
      <c r="B132" s="28">
        <v>1</v>
      </c>
      <c r="C132" s="28" t="s">
        <v>26</v>
      </c>
      <c r="D132" s="28" t="s">
        <v>508</v>
      </c>
      <c r="E132" s="28">
        <v>20</v>
      </c>
      <c r="F132" s="30" t="s">
        <v>511</v>
      </c>
      <c r="G132" s="56" t="s">
        <v>36</v>
      </c>
      <c r="H132" s="28">
        <v>2022</v>
      </c>
      <c r="I132" s="28">
        <v>1</v>
      </c>
      <c r="J132" s="28">
        <v>0</v>
      </c>
      <c r="K132" s="28"/>
      <c r="L132" s="28"/>
      <c r="M132" s="28">
        <v>1</v>
      </c>
      <c r="N132" s="28">
        <v>0</v>
      </c>
      <c r="O132" s="28" t="s">
        <v>179</v>
      </c>
      <c r="P132" s="28" t="s">
        <v>217</v>
      </c>
      <c r="Q132" s="28" t="s">
        <v>32</v>
      </c>
      <c r="R132" s="30"/>
    </row>
    <row r="133" s="2" customFormat="1" ht="22" customHeight="1" spans="1:18">
      <c r="A133" s="26" t="s">
        <v>518</v>
      </c>
      <c r="B133" s="28"/>
      <c r="C133" s="28" t="s">
        <v>22</v>
      </c>
      <c r="D133" s="28" t="s">
        <v>22</v>
      </c>
      <c r="E133" s="28" t="s">
        <v>22</v>
      </c>
      <c r="F133" s="27" t="s">
        <v>22</v>
      </c>
      <c r="G133" s="28" t="s">
        <v>22</v>
      </c>
      <c r="H133" s="28" t="s">
        <v>22</v>
      </c>
      <c r="I133" s="28">
        <f>I134+I135+I136+I137+I138+I139</f>
        <v>0</v>
      </c>
      <c r="J133" s="28">
        <v>0</v>
      </c>
      <c r="K133" s="28"/>
      <c r="L133" s="28"/>
      <c r="M133" s="28"/>
      <c r="N133" s="28">
        <f>N134+N135+N136+N137+N138+N139</f>
        <v>0</v>
      </c>
      <c r="O133" s="28" t="s">
        <v>22</v>
      </c>
      <c r="P133" s="28"/>
      <c r="Q133" s="28"/>
      <c r="R133" s="30"/>
    </row>
    <row r="134" s="2" customFormat="1" ht="22" customHeight="1" spans="1:18">
      <c r="A134" s="50" t="s">
        <v>519</v>
      </c>
      <c r="B134" s="25"/>
      <c r="C134" s="28"/>
      <c r="D134" s="28"/>
      <c r="E134" s="25"/>
      <c r="F134" s="30"/>
      <c r="G134" s="28"/>
      <c r="H134" s="28"/>
      <c r="I134" s="28"/>
      <c r="J134" s="28"/>
      <c r="K134" s="28"/>
      <c r="L134" s="28"/>
      <c r="M134" s="28"/>
      <c r="N134" s="28"/>
      <c r="O134" s="28"/>
      <c r="P134" s="28"/>
      <c r="Q134" s="28"/>
      <c r="R134" s="30"/>
    </row>
    <row r="135" s="2" customFormat="1" ht="22" customHeight="1" spans="1:18">
      <c r="A135" s="50" t="s">
        <v>520</v>
      </c>
      <c r="B135" s="30"/>
      <c r="C135" s="28"/>
      <c r="D135" s="28"/>
      <c r="E135" s="28"/>
      <c r="F135" s="30"/>
      <c r="G135" s="28"/>
      <c r="H135" s="28"/>
      <c r="I135" s="28"/>
      <c r="J135" s="28"/>
      <c r="K135" s="28"/>
      <c r="L135" s="28"/>
      <c r="M135" s="28"/>
      <c r="N135" s="28"/>
      <c r="O135" s="28"/>
      <c r="P135" s="28"/>
      <c r="Q135" s="28"/>
      <c r="R135" s="30"/>
    </row>
    <row r="136" s="2" customFormat="1" ht="22" customHeight="1" spans="1:18">
      <c r="A136" s="50" t="s">
        <v>521</v>
      </c>
      <c r="B136" s="28"/>
      <c r="C136" s="28"/>
      <c r="D136" s="28"/>
      <c r="E136" s="28"/>
      <c r="F136" s="61"/>
      <c r="G136" s="28"/>
      <c r="H136" s="28"/>
      <c r="I136" s="28"/>
      <c r="J136" s="28"/>
      <c r="K136" s="28"/>
      <c r="L136" s="28"/>
      <c r="M136" s="28"/>
      <c r="N136" s="28"/>
      <c r="O136" s="28"/>
      <c r="P136" s="28"/>
      <c r="Q136" s="28"/>
      <c r="R136" s="30"/>
    </row>
    <row r="137" s="2" customFormat="1" ht="22" customHeight="1" spans="1:18">
      <c r="A137" s="50" t="s">
        <v>522</v>
      </c>
      <c r="B137" s="25"/>
      <c r="C137" s="28"/>
      <c r="D137" s="28"/>
      <c r="E137" s="25"/>
      <c r="F137" s="26"/>
      <c r="G137" s="25"/>
      <c r="H137" s="25"/>
      <c r="I137" s="25"/>
      <c r="J137" s="28"/>
      <c r="K137" s="25"/>
      <c r="L137" s="25"/>
      <c r="M137" s="25"/>
      <c r="N137" s="25"/>
      <c r="O137" s="28"/>
      <c r="P137" s="28"/>
      <c r="Q137" s="28"/>
      <c r="R137" s="30"/>
    </row>
    <row r="138" s="2" customFormat="1" ht="22" customHeight="1" spans="1:18">
      <c r="A138" s="50" t="s">
        <v>523</v>
      </c>
      <c r="B138" s="25"/>
      <c r="C138" s="28"/>
      <c r="D138" s="28"/>
      <c r="E138" s="25"/>
      <c r="F138" s="26"/>
      <c r="G138" s="25"/>
      <c r="H138" s="25"/>
      <c r="I138" s="25"/>
      <c r="J138" s="28"/>
      <c r="K138" s="25"/>
      <c r="L138" s="25"/>
      <c r="M138" s="25"/>
      <c r="N138" s="25"/>
      <c r="O138" s="28"/>
      <c r="P138" s="28"/>
      <c r="Q138" s="28"/>
      <c r="R138" s="30"/>
    </row>
    <row r="139" s="2" customFormat="1" ht="22" customHeight="1" spans="1:18">
      <c r="A139" s="50" t="s">
        <v>524</v>
      </c>
      <c r="B139" s="25"/>
      <c r="C139" s="28"/>
      <c r="D139" s="28"/>
      <c r="E139" s="25"/>
      <c r="F139" s="26"/>
      <c r="G139" s="25"/>
      <c r="H139" s="25"/>
      <c r="I139" s="25"/>
      <c r="J139" s="28"/>
      <c r="K139" s="25"/>
      <c r="L139" s="25"/>
      <c r="M139" s="25"/>
      <c r="N139" s="25"/>
      <c r="O139" s="28"/>
      <c r="P139" s="28"/>
      <c r="Q139" s="28"/>
      <c r="R139" s="30"/>
    </row>
    <row r="140" s="2" customFormat="1" ht="22" customHeight="1" spans="1:18">
      <c r="A140" s="26" t="s">
        <v>525</v>
      </c>
      <c r="B140" s="25"/>
      <c r="C140" s="25"/>
      <c r="D140" s="25"/>
      <c r="E140" s="25"/>
      <c r="F140" s="26"/>
      <c r="G140" s="25"/>
      <c r="H140" s="25"/>
      <c r="I140" s="25"/>
      <c r="J140" s="25"/>
      <c r="K140" s="25"/>
      <c r="L140" s="25"/>
      <c r="M140" s="25"/>
      <c r="N140" s="25"/>
      <c r="O140" s="25"/>
      <c r="P140" s="28"/>
      <c r="Q140" s="28"/>
      <c r="R140" s="30"/>
    </row>
    <row r="141" s="1" customFormat="1" ht="22" customHeight="1" spans="1:18">
      <c r="A141" s="50" t="s">
        <v>526</v>
      </c>
      <c r="B141" s="28"/>
      <c r="C141" s="28"/>
      <c r="D141" s="28"/>
      <c r="E141" s="28"/>
      <c r="F141" s="27"/>
      <c r="G141" s="28"/>
      <c r="H141" s="28"/>
      <c r="I141" s="28"/>
      <c r="J141" s="28"/>
      <c r="K141" s="28"/>
      <c r="L141" s="28"/>
      <c r="M141" s="28"/>
      <c r="N141" s="28"/>
      <c r="O141" s="28"/>
      <c r="P141" s="28"/>
      <c r="Q141" s="28"/>
      <c r="R141" s="30"/>
    </row>
    <row r="142" s="1" customFormat="1" ht="22" customHeight="1" spans="1:18">
      <c r="A142" s="50" t="s">
        <v>527</v>
      </c>
      <c r="B142" s="28"/>
      <c r="C142" s="28"/>
      <c r="D142" s="28"/>
      <c r="E142" s="28"/>
      <c r="F142" s="27"/>
      <c r="G142" s="28"/>
      <c r="H142" s="28"/>
      <c r="I142" s="28"/>
      <c r="J142" s="28"/>
      <c r="K142" s="28"/>
      <c r="L142" s="28"/>
      <c r="M142" s="28"/>
      <c r="N142" s="28"/>
      <c r="O142" s="28"/>
      <c r="P142" s="28"/>
      <c r="Q142" s="28"/>
      <c r="R142" s="30"/>
    </row>
    <row r="143" s="1" customFormat="1" ht="22" customHeight="1" spans="1:18">
      <c r="A143" s="50" t="s">
        <v>528</v>
      </c>
      <c r="B143" s="28"/>
      <c r="C143" s="28"/>
      <c r="D143" s="28"/>
      <c r="E143" s="28"/>
      <c r="F143" s="27"/>
      <c r="G143" s="28"/>
      <c r="H143" s="28"/>
      <c r="I143" s="28"/>
      <c r="J143" s="28"/>
      <c r="K143" s="28"/>
      <c r="L143" s="28"/>
      <c r="M143" s="28"/>
      <c r="N143" s="28"/>
      <c r="O143" s="28"/>
      <c r="P143" s="28"/>
      <c r="Q143" s="28"/>
      <c r="R143" s="30"/>
    </row>
    <row r="144" s="1" customFormat="1" ht="22" customHeight="1" spans="1:18">
      <c r="A144" s="50" t="s">
        <v>529</v>
      </c>
      <c r="B144" s="28"/>
      <c r="C144" s="28"/>
      <c r="D144" s="28"/>
      <c r="E144" s="28"/>
      <c r="F144" s="27"/>
      <c r="G144" s="28"/>
      <c r="H144" s="28"/>
      <c r="I144" s="28"/>
      <c r="J144" s="28"/>
      <c r="K144" s="28"/>
      <c r="L144" s="28"/>
      <c r="M144" s="28"/>
      <c r="N144" s="28"/>
      <c r="O144" s="28"/>
      <c r="P144" s="28"/>
      <c r="Q144" s="28"/>
      <c r="R144" s="30"/>
    </row>
    <row r="145" s="1" customFormat="1" ht="22" customHeight="1" spans="1:18">
      <c r="A145" s="50" t="s">
        <v>530</v>
      </c>
      <c r="B145" s="28"/>
      <c r="C145" s="28"/>
      <c r="D145" s="28"/>
      <c r="E145" s="28"/>
      <c r="F145" s="27"/>
      <c r="G145" s="28"/>
      <c r="H145" s="28"/>
      <c r="I145" s="28"/>
      <c r="J145" s="28"/>
      <c r="K145" s="28"/>
      <c r="L145" s="28"/>
      <c r="M145" s="28"/>
      <c r="N145" s="28"/>
      <c r="O145" s="28"/>
      <c r="P145" s="28"/>
      <c r="Q145" s="28"/>
      <c r="R145" s="30"/>
    </row>
    <row r="146" s="2" customFormat="1" ht="22" customHeight="1" spans="1:18">
      <c r="A146" s="26" t="s">
        <v>531</v>
      </c>
      <c r="B146" s="25">
        <f>B147+B153</f>
        <v>2</v>
      </c>
      <c r="C146" s="25" t="s">
        <v>22</v>
      </c>
      <c r="D146" s="25" t="s">
        <v>22</v>
      </c>
      <c r="E146" s="25" t="s">
        <v>22</v>
      </c>
      <c r="F146" s="26" t="s">
        <v>22</v>
      </c>
      <c r="G146" s="25" t="s">
        <v>22</v>
      </c>
      <c r="H146" s="25" t="s">
        <v>22</v>
      </c>
      <c r="I146" s="25">
        <f t="shared" ref="I146:N146" si="29">I147+I153</f>
        <v>700</v>
      </c>
      <c r="J146" s="25">
        <f t="shared" si="29"/>
        <v>0</v>
      </c>
      <c r="K146" s="25">
        <f t="shared" si="29"/>
        <v>0</v>
      </c>
      <c r="L146" s="25">
        <f t="shared" si="29"/>
        <v>500</v>
      </c>
      <c r="M146" s="25">
        <f t="shared" si="29"/>
        <v>200</v>
      </c>
      <c r="N146" s="25">
        <f t="shared" si="29"/>
        <v>0</v>
      </c>
      <c r="O146" s="25" t="s">
        <v>22</v>
      </c>
      <c r="P146" s="28"/>
      <c r="Q146" s="28"/>
      <c r="R146" s="30"/>
    </row>
    <row r="147" s="2" customFormat="1" ht="22" customHeight="1" spans="1:18">
      <c r="A147" s="62" t="s">
        <v>532</v>
      </c>
      <c r="B147" s="25">
        <f>B148+B149+B152</f>
        <v>2</v>
      </c>
      <c r="C147" s="25" t="s">
        <v>22</v>
      </c>
      <c r="D147" s="25" t="s">
        <v>22</v>
      </c>
      <c r="E147" s="25" t="s">
        <v>22</v>
      </c>
      <c r="F147" s="26" t="s">
        <v>22</v>
      </c>
      <c r="G147" s="25" t="s">
        <v>22</v>
      </c>
      <c r="H147" s="25" t="s">
        <v>22</v>
      </c>
      <c r="I147" s="25">
        <f t="shared" ref="I147:N147" si="30">I148+I149+I152</f>
        <v>700</v>
      </c>
      <c r="J147" s="25">
        <v>0</v>
      </c>
      <c r="K147" s="25">
        <f t="shared" si="30"/>
        <v>0</v>
      </c>
      <c r="L147" s="25">
        <f t="shared" si="30"/>
        <v>500</v>
      </c>
      <c r="M147" s="25">
        <f t="shared" si="30"/>
        <v>200</v>
      </c>
      <c r="N147" s="25">
        <f t="shared" si="30"/>
        <v>0</v>
      </c>
      <c r="O147" s="25" t="s">
        <v>22</v>
      </c>
      <c r="P147" s="28"/>
      <c r="Q147" s="28"/>
      <c r="R147" s="30"/>
    </row>
    <row r="148" s="2" customFormat="1" ht="22" customHeight="1" spans="1:18">
      <c r="A148" s="63" t="s">
        <v>533</v>
      </c>
      <c r="B148" s="28"/>
      <c r="C148" s="28"/>
      <c r="D148" s="28" t="s">
        <v>66</v>
      </c>
      <c r="E148" s="28"/>
      <c r="F148" s="27"/>
      <c r="G148" s="28"/>
      <c r="H148" s="28"/>
      <c r="I148" s="28"/>
      <c r="J148" s="28" t="s">
        <v>22</v>
      </c>
      <c r="K148" s="28"/>
      <c r="L148" s="28"/>
      <c r="M148" s="28"/>
      <c r="N148" s="28"/>
      <c r="O148" s="28"/>
      <c r="P148" s="28"/>
      <c r="Q148" s="28"/>
      <c r="R148" s="30"/>
    </row>
    <row r="149" s="2" customFormat="1" ht="22" customHeight="1" spans="1:18">
      <c r="A149" s="63" t="s">
        <v>534</v>
      </c>
      <c r="B149" s="28">
        <f>SUM(B150:B151)</f>
        <v>2</v>
      </c>
      <c r="C149" s="28"/>
      <c r="D149" s="28" t="s">
        <v>66</v>
      </c>
      <c r="E149" s="28"/>
      <c r="F149" s="27"/>
      <c r="G149" s="28"/>
      <c r="H149" s="28"/>
      <c r="I149" s="28">
        <f t="shared" ref="I149:N149" si="31">SUM(I150:I151)</f>
        <v>700</v>
      </c>
      <c r="J149" s="28">
        <v>0</v>
      </c>
      <c r="K149" s="28">
        <f t="shared" si="31"/>
        <v>0</v>
      </c>
      <c r="L149" s="28">
        <f t="shared" si="31"/>
        <v>500</v>
      </c>
      <c r="M149" s="28">
        <f t="shared" si="31"/>
        <v>200</v>
      </c>
      <c r="N149" s="28">
        <f t="shared" si="31"/>
        <v>0</v>
      </c>
      <c r="O149" s="28"/>
      <c r="P149" s="28"/>
      <c r="Q149" s="28"/>
      <c r="R149" s="30"/>
    </row>
    <row r="150" s="86" customFormat="1" ht="33" customHeight="1" spans="1:18">
      <c r="A150" s="93" t="s">
        <v>535</v>
      </c>
      <c r="B150" s="28">
        <v>1</v>
      </c>
      <c r="C150" s="28" t="s">
        <v>26</v>
      </c>
      <c r="D150" s="28" t="s">
        <v>410</v>
      </c>
      <c r="E150" s="28">
        <v>1</v>
      </c>
      <c r="F150" s="30" t="s">
        <v>536</v>
      </c>
      <c r="G150" s="28" t="s">
        <v>153</v>
      </c>
      <c r="H150" s="28">
        <v>2022</v>
      </c>
      <c r="I150" s="28">
        <v>200</v>
      </c>
      <c r="J150" s="28">
        <v>0</v>
      </c>
      <c r="K150" s="28"/>
      <c r="L150" s="28">
        <v>200</v>
      </c>
      <c r="M150" s="28"/>
      <c r="N150" s="28">
        <v>0</v>
      </c>
      <c r="O150" s="28" t="s">
        <v>487</v>
      </c>
      <c r="P150" s="28" t="s">
        <v>81</v>
      </c>
      <c r="Q150" s="28" t="s">
        <v>32</v>
      </c>
      <c r="R150" s="30"/>
    </row>
    <row r="151" s="17" customFormat="1" ht="48" customHeight="1" spans="1:18">
      <c r="A151" s="93" t="s">
        <v>537</v>
      </c>
      <c r="B151" s="28">
        <v>1</v>
      </c>
      <c r="C151" s="28" t="s">
        <v>26</v>
      </c>
      <c r="D151" s="28" t="s">
        <v>66</v>
      </c>
      <c r="E151" s="28">
        <v>1</v>
      </c>
      <c r="F151" s="30" t="s">
        <v>549</v>
      </c>
      <c r="G151" s="28" t="s">
        <v>539</v>
      </c>
      <c r="H151" s="28">
        <v>2022</v>
      </c>
      <c r="I151" s="28">
        <v>500</v>
      </c>
      <c r="J151" s="28">
        <v>0</v>
      </c>
      <c r="K151" s="28"/>
      <c r="L151" s="28">
        <v>300</v>
      </c>
      <c r="M151" s="28">
        <v>200</v>
      </c>
      <c r="N151" s="28">
        <v>0</v>
      </c>
      <c r="O151" s="28" t="s">
        <v>540</v>
      </c>
      <c r="P151" s="28" t="s">
        <v>81</v>
      </c>
      <c r="Q151" s="28" t="s">
        <v>32</v>
      </c>
      <c r="R151" s="30"/>
    </row>
    <row r="152" s="11" customFormat="1" ht="22" customHeight="1" spans="1:18">
      <c r="A152" s="64" t="s">
        <v>541</v>
      </c>
      <c r="B152" s="65"/>
      <c r="C152" s="66"/>
      <c r="D152" s="66" t="s">
        <v>66</v>
      </c>
      <c r="E152" s="66"/>
      <c r="F152" s="67"/>
      <c r="G152" s="66"/>
      <c r="H152" s="66"/>
      <c r="I152" s="66"/>
      <c r="J152" s="66"/>
      <c r="K152" s="66"/>
      <c r="L152" s="66"/>
      <c r="M152" s="66"/>
      <c r="N152" s="66"/>
      <c r="O152" s="66"/>
      <c r="P152" s="66"/>
      <c r="Q152" s="66"/>
      <c r="R152" s="71"/>
    </row>
    <row r="153" s="2" customFormat="1" ht="22" customHeight="1" spans="1:18">
      <c r="A153" s="62" t="s">
        <v>542</v>
      </c>
      <c r="B153" s="25">
        <f>B154+B155+B156+B157</f>
        <v>0</v>
      </c>
      <c r="C153" s="25" t="s">
        <v>22</v>
      </c>
      <c r="D153" s="25" t="s">
        <v>22</v>
      </c>
      <c r="E153" s="25" t="s">
        <v>22</v>
      </c>
      <c r="F153" s="26" t="s">
        <v>22</v>
      </c>
      <c r="G153" s="25" t="s">
        <v>22</v>
      </c>
      <c r="H153" s="25" t="s">
        <v>22</v>
      </c>
      <c r="I153" s="25">
        <f>I154+I155+I156+I157</f>
        <v>0</v>
      </c>
      <c r="J153" s="25">
        <v>0</v>
      </c>
      <c r="K153" s="25"/>
      <c r="L153" s="25"/>
      <c r="M153" s="25"/>
      <c r="N153" s="25">
        <f>N154+N155+N156+N157</f>
        <v>0</v>
      </c>
      <c r="O153" s="25"/>
      <c r="P153" s="28"/>
      <c r="Q153" s="28"/>
      <c r="R153" s="72"/>
    </row>
    <row r="154" s="2" customFormat="1" ht="22" customHeight="1" spans="1:18">
      <c r="A154" s="63" t="s">
        <v>543</v>
      </c>
      <c r="B154" s="25"/>
      <c r="C154" s="28"/>
      <c r="D154" s="28" t="s">
        <v>173</v>
      </c>
      <c r="E154" s="25"/>
      <c r="F154" s="26"/>
      <c r="G154" s="25"/>
      <c r="H154" s="25"/>
      <c r="I154" s="25"/>
      <c r="J154" s="28" t="s">
        <v>22</v>
      </c>
      <c r="K154" s="25"/>
      <c r="L154" s="25"/>
      <c r="M154" s="25"/>
      <c r="N154" s="25"/>
      <c r="O154" s="28"/>
      <c r="P154" s="28"/>
      <c r="Q154" s="28"/>
      <c r="R154" s="28"/>
    </row>
    <row r="155" s="2" customFormat="1" ht="22" customHeight="1" spans="1:18">
      <c r="A155" s="63" t="s">
        <v>544</v>
      </c>
      <c r="B155" s="25"/>
      <c r="C155" s="28"/>
      <c r="D155" s="28" t="s">
        <v>121</v>
      </c>
      <c r="E155" s="25"/>
      <c r="F155" s="26"/>
      <c r="G155" s="25"/>
      <c r="H155" s="25"/>
      <c r="I155" s="25"/>
      <c r="J155" s="28" t="s">
        <v>22</v>
      </c>
      <c r="K155" s="25"/>
      <c r="L155" s="25"/>
      <c r="M155" s="25"/>
      <c r="N155" s="25"/>
      <c r="O155" s="28"/>
      <c r="P155" s="28"/>
      <c r="Q155" s="28"/>
      <c r="R155" s="28"/>
    </row>
    <row r="156" s="2" customFormat="1" ht="22" customHeight="1" spans="1:18">
      <c r="A156" s="63" t="s">
        <v>545</v>
      </c>
      <c r="B156" s="25"/>
      <c r="C156" s="28"/>
      <c r="D156" s="28" t="s">
        <v>173</v>
      </c>
      <c r="E156" s="25"/>
      <c r="F156" s="26"/>
      <c r="G156" s="25"/>
      <c r="H156" s="25"/>
      <c r="I156" s="25"/>
      <c r="J156" s="28" t="s">
        <v>22</v>
      </c>
      <c r="K156" s="25"/>
      <c r="L156" s="25"/>
      <c r="M156" s="25"/>
      <c r="N156" s="25"/>
      <c r="O156" s="28"/>
      <c r="P156" s="28"/>
      <c r="Q156" s="28"/>
      <c r="R156" s="28"/>
    </row>
    <row r="157" s="2" customFormat="1" ht="22" customHeight="1" spans="1:18">
      <c r="A157" s="63" t="s">
        <v>546</v>
      </c>
      <c r="B157" s="25"/>
      <c r="C157" s="28"/>
      <c r="D157" s="25"/>
      <c r="E157" s="25"/>
      <c r="F157" s="26"/>
      <c r="G157" s="25"/>
      <c r="H157" s="25"/>
      <c r="I157" s="25"/>
      <c r="J157" s="28" t="s">
        <v>22</v>
      </c>
      <c r="K157" s="25"/>
      <c r="L157" s="25"/>
      <c r="M157" s="25"/>
      <c r="N157" s="25"/>
      <c r="O157" s="28"/>
      <c r="P157" s="28"/>
      <c r="Q157" s="28"/>
      <c r="R157" s="28"/>
    </row>
    <row r="158" s="1" customFormat="1" ht="73.95" customHeight="1" spans="1:18">
      <c r="A158" s="68" t="s">
        <v>547</v>
      </c>
      <c r="B158" s="69"/>
      <c r="C158" s="69"/>
      <c r="D158" s="70"/>
      <c r="E158" s="69"/>
      <c r="F158" s="70"/>
      <c r="G158" s="69"/>
      <c r="H158" s="69"/>
      <c r="I158" s="69"/>
      <c r="J158" s="69"/>
      <c r="K158" s="69"/>
      <c r="L158" s="69"/>
      <c r="M158" s="69"/>
      <c r="N158" s="69"/>
      <c r="O158" s="69"/>
      <c r="P158" s="69"/>
      <c r="Q158" s="69"/>
      <c r="R158" s="73"/>
    </row>
    <row r="159" s="1" customFormat="1" spans="1:17">
      <c r="A159" s="14"/>
      <c r="B159" s="10"/>
      <c r="C159" s="10"/>
      <c r="E159" s="10"/>
      <c r="F159" s="14"/>
      <c r="G159" s="10"/>
      <c r="H159" s="10"/>
      <c r="I159" s="10"/>
      <c r="J159" s="10"/>
      <c r="K159" s="10"/>
      <c r="L159" s="10"/>
      <c r="M159" s="10"/>
      <c r="N159" s="10"/>
      <c r="O159" s="10"/>
      <c r="P159" s="10"/>
      <c r="Q159" s="10"/>
    </row>
    <row r="160" s="3" customFormat="1" ht="14.25" spans="1:18">
      <c r="A160" s="21"/>
      <c r="B160" s="22"/>
      <c r="C160" s="22"/>
      <c r="D160" s="23"/>
      <c r="E160" s="22"/>
      <c r="F160" s="21"/>
      <c r="G160" s="22"/>
      <c r="H160" s="22"/>
      <c r="I160" s="22"/>
      <c r="J160" s="22"/>
      <c r="K160" s="22"/>
      <c r="L160" s="22"/>
      <c r="M160" s="22"/>
      <c r="N160" s="22"/>
      <c r="O160" s="22"/>
      <c r="P160" s="22"/>
      <c r="Q160" s="22"/>
      <c r="R160" s="23"/>
    </row>
    <row r="161" s="3" customFormat="1" ht="14.25" spans="1:18">
      <c r="A161" s="21"/>
      <c r="B161" s="22"/>
      <c r="C161" s="22"/>
      <c r="D161" s="23"/>
      <c r="E161" s="22"/>
      <c r="F161" s="21"/>
      <c r="G161" s="22"/>
      <c r="H161" s="22"/>
      <c r="I161" s="22"/>
      <c r="J161" s="22"/>
      <c r="K161" s="22"/>
      <c r="L161" s="22"/>
      <c r="M161" s="22"/>
      <c r="N161" s="22"/>
      <c r="O161" s="22"/>
      <c r="P161" s="22"/>
      <c r="Q161" s="22"/>
      <c r="R161" s="23"/>
    </row>
    <row r="162" s="1" customFormat="1" spans="1:18">
      <c r="A162" s="21"/>
      <c r="B162" s="22"/>
      <c r="C162" s="22"/>
      <c r="D162" s="23"/>
      <c r="E162" s="22"/>
      <c r="F162" s="21"/>
      <c r="G162" s="22"/>
      <c r="H162" s="22"/>
      <c r="I162" s="22"/>
      <c r="J162" s="22"/>
      <c r="K162" s="22"/>
      <c r="L162" s="22"/>
      <c r="M162" s="22"/>
      <c r="N162" s="22"/>
      <c r="O162" s="22"/>
      <c r="P162" s="22"/>
      <c r="Q162" s="22"/>
      <c r="R162" s="23"/>
    </row>
    <row r="163" s="3" customFormat="1" ht="14.25" spans="1:18">
      <c r="A163" s="21"/>
      <c r="B163" s="22"/>
      <c r="C163" s="22"/>
      <c r="D163" s="23"/>
      <c r="E163" s="22"/>
      <c r="F163" s="21"/>
      <c r="G163" s="22"/>
      <c r="H163" s="22"/>
      <c r="I163" s="22"/>
      <c r="J163" s="22"/>
      <c r="K163" s="22"/>
      <c r="L163" s="22"/>
      <c r="M163" s="22"/>
      <c r="N163" s="22"/>
      <c r="O163" s="22"/>
      <c r="P163" s="22"/>
      <c r="Q163" s="22"/>
      <c r="R163" s="23"/>
    </row>
    <row r="164" s="3" customFormat="1" ht="14.25" spans="1:18">
      <c r="A164" s="21"/>
      <c r="B164" s="22"/>
      <c r="C164" s="22"/>
      <c r="D164" s="23"/>
      <c r="E164" s="22"/>
      <c r="F164" s="21"/>
      <c r="G164" s="22"/>
      <c r="H164" s="22"/>
      <c r="I164" s="22"/>
      <c r="J164" s="22"/>
      <c r="K164" s="22"/>
      <c r="L164" s="22"/>
      <c r="M164" s="22"/>
      <c r="N164" s="22"/>
      <c r="O164" s="22"/>
      <c r="P164" s="22"/>
      <c r="Q164" s="22"/>
      <c r="R164" s="23"/>
    </row>
    <row r="165" s="3" customFormat="1" ht="14.25" spans="1:18">
      <c r="A165" s="21"/>
      <c r="B165" s="22"/>
      <c r="C165" s="22"/>
      <c r="D165" s="23"/>
      <c r="E165" s="22"/>
      <c r="F165" s="21"/>
      <c r="G165" s="22"/>
      <c r="H165" s="22"/>
      <c r="I165" s="22"/>
      <c r="J165" s="22"/>
      <c r="K165" s="22"/>
      <c r="L165" s="22"/>
      <c r="M165" s="22"/>
      <c r="N165" s="22"/>
      <c r="O165" s="22"/>
      <c r="P165" s="22"/>
      <c r="Q165" s="22"/>
      <c r="R165" s="23"/>
    </row>
    <row r="166" s="3" customFormat="1" ht="14.25" spans="1:18">
      <c r="A166" s="21"/>
      <c r="B166" s="22"/>
      <c r="C166" s="22"/>
      <c r="D166" s="23"/>
      <c r="E166" s="22"/>
      <c r="F166" s="21"/>
      <c r="G166" s="22"/>
      <c r="H166" s="22"/>
      <c r="I166" s="22"/>
      <c r="J166" s="22"/>
      <c r="K166" s="22"/>
      <c r="L166" s="22"/>
      <c r="M166" s="22"/>
      <c r="N166" s="22"/>
      <c r="O166" s="22"/>
      <c r="P166" s="22"/>
      <c r="Q166" s="22"/>
      <c r="R166" s="23"/>
    </row>
    <row r="167" s="12" customFormat="1" ht="14.25" spans="1:18">
      <c r="A167" s="21"/>
      <c r="B167" s="22"/>
      <c r="C167" s="22"/>
      <c r="D167" s="23"/>
      <c r="E167" s="22"/>
      <c r="F167" s="21"/>
      <c r="G167" s="22"/>
      <c r="H167" s="22"/>
      <c r="I167" s="22"/>
      <c r="J167" s="22"/>
      <c r="K167" s="22"/>
      <c r="L167" s="22"/>
      <c r="M167" s="22"/>
      <c r="N167" s="22"/>
      <c r="O167" s="22"/>
      <c r="P167" s="22"/>
      <c r="Q167" s="22"/>
      <c r="R167" s="23"/>
    </row>
    <row r="168" s="3" customFormat="1" ht="14.25" spans="1:18">
      <c r="A168" s="21"/>
      <c r="B168" s="22"/>
      <c r="C168" s="22"/>
      <c r="D168" s="23"/>
      <c r="E168" s="22"/>
      <c r="F168" s="21"/>
      <c r="G168" s="22"/>
      <c r="H168" s="22"/>
      <c r="I168" s="22"/>
      <c r="J168" s="22"/>
      <c r="K168" s="22"/>
      <c r="L168" s="22"/>
      <c r="M168" s="22"/>
      <c r="N168" s="22"/>
      <c r="O168" s="22"/>
      <c r="P168" s="22"/>
      <c r="Q168" s="22"/>
      <c r="R168" s="23"/>
    </row>
    <row r="169" s="3" customFormat="1" ht="14.25" spans="1:18">
      <c r="A169" s="21"/>
      <c r="B169" s="22"/>
      <c r="C169" s="22"/>
      <c r="D169" s="23"/>
      <c r="E169" s="22"/>
      <c r="F169" s="21"/>
      <c r="G169" s="22"/>
      <c r="H169" s="22"/>
      <c r="I169" s="22"/>
      <c r="J169" s="22"/>
      <c r="K169" s="22"/>
      <c r="L169" s="22"/>
      <c r="M169" s="22"/>
      <c r="N169" s="22"/>
      <c r="O169" s="22"/>
      <c r="P169" s="22"/>
      <c r="Q169" s="22"/>
      <c r="R169" s="23"/>
    </row>
    <row r="170" s="3" customFormat="1" ht="14.25" spans="1:18">
      <c r="A170" s="21"/>
      <c r="B170" s="22"/>
      <c r="C170" s="22"/>
      <c r="D170" s="23"/>
      <c r="E170" s="22"/>
      <c r="F170" s="21"/>
      <c r="G170" s="22"/>
      <c r="H170" s="22"/>
      <c r="I170" s="22"/>
      <c r="J170" s="22"/>
      <c r="K170" s="22"/>
      <c r="L170" s="22"/>
      <c r="M170" s="22"/>
      <c r="N170" s="22"/>
      <c r="O170" s="22"/>
      <c r="P170" s="22"/>
      <c r="Q170" s="22"/>
      <c r="R170" s="23"/>
    </row>
    <row r="171" s="3" customFormat="1" ht="14.25" spans="1:18">
      <c r="A171" s="21"/>
      <c r="B171" s="22"/>
      <c r="C171" s="22"/>
      <c r="D171" s="23"/>
      <c r="E171" s="22"/>
      <c r="F171" s="21"/>
      <c r="G171" s="22"/>
      <c r="H171" s="22"/>
      <c r="I171" s="22"/>
      <c r="J171" s="22"/>
      <c r="K171" s="22"/>
      <c r="L171" s="22"/>
      <c r="M171" s="22"/>
      <c r="N171" s="22"/>
      <c r="O171" s="22"/>
      <c r="P171" s="22"/>
      <c r="Q171" s="22"/>
      <c r="R171" s="23"/>
    </row>
    <row r="172" s="1" customFormat="1" spans="1:18">
      <c r="A172" s="21"/>
      <c r="B172" s="22"/>
      <c r="C172" s="22"/>
      <c r="D172" s="23"/>
      <c r="E172" s="22"/>
      <c r="F172" s="21"/>
      <c r="G172" s="22"/>
      <c r="H172" s="22"/>
      <c r="I172" s="22"/>
      <c r="J172" s="22"/>
      <c r="K172" s="22"/>
      <c r="L172" s="22"/>
      <c r="M172" s="22"/>
      <c r="N172" s="22"/>
      <c r="O172" s="22"/>
      <c r="P172" s="22"/>
      <c r="Q172" s="22"/>
      <c r="R172" s="23"/>
    </row>
    <row r="173" s="10" customFormat="1" spans="1:18">
      <c r="A173" s="21"/>
      <c r="B173" s="22"/>
      <c r="C173" s="22"/>
      <c r="D173" s="23"/>
      <c r="E173" s="22"/>
      <c r="F173" s="21"/>
      <c r="G173" s="22"/>
      <c r="H173" s="22"/>
      <c r="I173" s="22"/>
      <c r="J173" s="22"/>
      <c r="K173" s="22"/>
      <c r="L173" s="22"/>
      <c r="M173" s="22"/>
      <c r="N173" s="22"/>
      <c r="O173" s="22"/>
      <c r="P173" s="22"/>
      <c r="Q173" s="22"/>
      <c r="R173" s="23"/>
    </row>
    <row r="174" s="3" customFormat="1" ht="14.25" spans="1:18">
      <c r="A174" s="21"/>
      <c r="B174" s="22"/>
      <c r="C174" s="22"/>
      <c r="D174" s="23"/>
      <c r="E174" s="22"/>
      <c r="F174" s="21"/>
      <c r="G174" s="22"/>
      <c r="H174" s="22"/>
      <c r="I174" s="22"/>
      <c r="J174" s="22"/>
      <c r="K174" s="22"/>
      <c r="L174" s="22"/>
      <c r="M174" s="22"/>
      <c r="N174" s="22"/>
      <c r="O174" s="22"/>
      <c r="P174" s="22"/>
      <c r="Q174" s="22"/>
      <c r="R174" s="23"/>
    </row>
    <row r="175" s="3" customFormat="1" ht="14.25" spans="1:18">
      <c r="A175" s="21"/>
      <c r="B175" s="22"/>
      <c r="C175" s="22"/>
      <c r="D175" s="23"/>
      <c r="E175" s="22"/>
      <c r="F175" s="21"/>
      <c r="G175" s="22"/>
      <c r="H175" s="22"/>
      <c r="I175" s="22"/>
      <c r="J175" s="22"/>
      <c r="K175" s="22"/>
      <c r="L175" s="22"/>
      <c r="M175" s="22"/>
      <c r="N175" s="22"/>
      <c r="O175" s="22"/>
      <c r="P175" s="22"/>
      <c r="Q175" s="22"/>
      <c r="R175" s="23"/>
    </row>
    <row r="176" s="3" customFormat="1" ht="14.25" spans="1:18">
      <c r="A176" s="21"/>
      <c r="B176" s="22"/>
      <c r="C176" s="22"/>
      <c r="D176" s="23"/>
      <c r="E176" s="22"/>
      <c r="F176" s="21"/>
      <c r="G176" s="22"/>
      <c r="H176" s="22"/>
      <c r="I176" s="22"/>
      <c r="J176" s="22"/>
      <c r="K176" s="22"/>
      <c r="L176" s="22"/>
      <c r="M176" s="22"/>
      <c r="N176" s="22"/>
      <c r="O176" s="22"/>
      <c r="P176" s="22"/>
      <c r="Q176" s="22"/>
      <c r="R176" s="23"/>
    </row>
    <row r="177" s="1" customFormat="1" spans="1:18">
      <c r="A177" s="21"/>
      <c r="B177" s="22"/>
      <c r="C177" s="22"/>
      <c r="D177" s="23"/>
      <c r="E177" s="22"/>
      <c r="F177" s="21"/>
      <c r="G177" s="22"/>
      <c r="H177" s="22"/>
      <c r="I177" s="22"/>
      <c r="J177" s="22"/>
      <c r="K177" s="22"/>
      <c r="L177" s="22"/>
      <c r="M177" s="22"/>
      <c r="N177" s="22"/>
      <c r="O177" s="22"/>
      <c r="P177" s="22"/>
      <c r="Q177" s="22"/>
      <c r="R177" s="23"/>
    </row>
    <row r="178" s="3" customFormat="1" ht="14.25" spans="1:18">
      <c r="A178" s="21"/>
      <c r="B178" s="22"/>
      <c r="C178" s="22"/>
      <c r="D178" s="23"/>
      <c r="E178" s="22"/>
      <c r="F178" s="21"/>
      <c r="G178" s="22"/>
      <c r="H178" s="22"/>
      <c r="I178" s="22"/>
      <c r="J178" s="22"/>
      <c r="K178" s="22"/>
      <c r="L178" s="22"/>
      <c r="M178" s="22"/>
      <c r="N178" s="22"/>
      <c r="O178" s="22"/>
      <c r="P178" s="22"/>
      <c r="Q178" s="22"/>
      <c r="R178" s="23"/>
    </row>
    <row r="179" s="3" customFormat="1" ht="14.25" spans="1:18">
      <c r="A179" s="21"/>
      <c r="B179" s="22"/>
      <c r="C179" s="22"/>
      <c r="D179" s="23"/>
      <c r="E179" s="22"/>
      <c r="F179" s="21"/>
      <c r="G179" s="22"/>
      <c r="H179" s="22"/>
      <c r="I179" s="22"/>
      <c r="J179" s="22"/>
      <c r="K179" s="22"/>
      <c r="L179" s="22"/>
      <c r="M179" s="22"/>
      <c r="N179" s="22"/>
      <c r="O179" s="22"/>
      <c r="P179" s="22"/>
      <c r="Q179" s="22"/>
      <c r="R179" s="23"/>
    </row>
    <row r="180" s="1" customFormat="1" spans="1:18">
      <c r="A180" s="21"/>
      <c r="B180" s="22"/>
      <c r="C180" s="22"/>
      <c r="D180" s="23"/>
      <c r="E180" s="22"/>
      <c r="F180" s="21"/>
      <c r="G180" s="22"/>
      <c r="H180" s="22"/>
      <c r="I180" s="22"/>
      <c r="J180" s="22"/>
      <c r="K180" s="22"/>
      <c r="L180" s="22"/>
      <c r="M180" s="22"/>
      <c r="N180" s="22"/>
      <c r="O180" s="22"/>
      <c r="P180" s="22"/>
      <c r="Q180" s="22"/>
      <c r="R180" s="23"/>
    </row>
    <row r="181" s="3" customFormat="1" ht="14.25" spans="1:18">
      <c r="A181" s="21"/>
      <c r="B181" s="22"/>
      <c r="C181" s="22"/>
      <c r="D181" s="23"/>
      <c r="E181" s="22"/>
      <c r="F181" s="21"/>
      <c r="G181" s="22"/>
      <c r="H181" s="22"/>
      <c r="I181" s="22"/>
      <c r="J181" s="22"/>
      <c r="K181" s="22"/>
      <c r="L181" s="22"/>
      <c r="M181" s="22"/>
      <c r="N181" s="22"/>
      <c r="O181" s="22"/>
      <c r="P181" s="22"/>
      <c r="Q181" s="22"/>
      <c r="R181" s="23"/>
    </row>
    <row r="182" s="3" customFormat="1" ht="14.25" spans="1:18">
      <c r="A182" s="21"/>
      <c r="B182" s="22"/>
      <c r="C182" s="22"/>
      <c r="D182" s="23"/>
      <c r="E182" s="22"/>
      <c r="F182" s="21"/>
      <c r="G182" s="22"/>
      <c r="H182" s="22"/>
      <c r="I182" s="22"/>
      <c r="J182" s="22"/>
      <c r="K182" s="22"/>
      <c r="L182" s="22"/>
      <c r="M182" s="22"/>
      <c r="N182" s="22"/>
      <c r="O182" s="22"/>
      <c r="P182" s="22"/>
      <c r="Q182" s="22"/>
      <c r="R182" s="23"/>
    </row>
    <row r="183" s="9" customFormat="1" spans="1:18">
      <c r="A183" s="21"/>
      <c r="B183" s="22"/>
      <c r="C183" s="22"/>
      <c r="D183" s="23"/>
      <c r="E183" s="22"/>
      <c r="F183" s="21"/>
      <c r="G183" s="22"/>
      <c r="H183" s="22"/>
      <c r="I183" s="22"/>
      <c r="J183" s="22"/>
      <c r="K183" s="22"/>
      <c r="L183" s="22"/>
      <c r="M183" s="22"/>
      <c r="N183" s="22"/>
      <c r="O183" s="22"/>
      <c r="P183" s="22"/>
      <c r="Q183" s="22"/>
      <c r="R183" s="23"/>
    </row>
    <row r="184" s="3" customFormat="1" ht="14.25" spans="1:18">
      <c r="A184" s="21"/>
      <c r="B184" s="22"/>
      <c r="C184" s="22"/>
      <c r="D184" s="23"/>
      <c r="E184" s="22"/>
      <c r="F184" s="21"/>
      <c r="G184" s="22"/>
      <c r="H184" s="22"/>
      <c r="I184" s="22"/>
      <c r="J184" s="22"/>
      <c r="K184" s="22"/>
      <c r="L184" s="22"/>
      <c r="M184" s="22"/>
      <c r="N184" s="22"/>
      <c r="O184" s="22"/>
      <c r="P184" s="22"/>
      <c r="Q184" s="22"/>
      <c r="R184" s="23"/>
    </row>
    <row r="185" s="3" customFormat="1" ht="14.25" spans="1:18">
      <c r="A185" s="21"/>
      <c r="B185" s="22"/>
      <c r="C185" s="22"/>
      <c r="D185" s="23"/>
      <c r="E185" s="22"/>
      <c r="F185" s="21"/>
      <c r="G185" s="22"/>
      <c r="H185" s="22"/>
      <c r="I185" s="22"/>
      <c r="J185" s="22"/>
      <c r="K185" s="22"/>
      <c r="L185" s="22"/>
      <c r="M185" s="22"/>
      <c r="N185" s="22"/>
      <c r="O185" s="22"/>
      <c r="P185" s="22"/>
      <c r="Q185" s="22"/>
      <c r="R185" s="23"/>
    </row>
    <row r="186" s="3" customFormat="1" ht="14.25" spans="1:18">
      <c r="A186" s="21"/>
      <c r="B186" s="22"/>
      <c r="C186" s="22"/>
      <c r="D186" s="23"/>
      <c r="E186" s="22"/>
      <c r="F186" s="21"/>
      <c r="G186" s="22"/>
      <c r="H186" s="22"/>
      <c r="I186" s="22"/>
      <c r="J186" s="22"/>
      <c r="K186" s="22"/>
      <c r="L186" s="22"/>
      <c r="M186" s="22"/>
      <c r="N186" s="22"/>
      <c r="O186" s="22"/>
      <c r="P186" s="22"/>
      <c r="Q186" s="22"/>
      <c r="R186" s="23"/>
    </row>
    <row r="187" s="3" customFormat="1" ht="14.25" spans="1:18">
      <c r="A187" s="21"/>
      <c r="B187" s="22"/>
      <c r="C187" s="22"/>
      <c r="D187" s="23"/>
      <c r="E187" s="22"/>
      <c r="F187" s="21"/>
      <c r="G187" s="22"/>
      <c r="H187" s="22"/>
      <c r="I187" s="22"/>
      <c r="J187" s="22"/>
      <c r="K187" s="22"/>
      <c r="L187" s="22"/>
      <c r="M187" s="22"/>
      <c r="N187" s="22"/>
      <c r="O187" s="22"/>
      <c r="P187" s="22"/>
      <c r="Q187" s="22"/>
      <c r="R187" s="23"/>
    </row>
    <row r="188" s="3" customFormat="1" ht="14.25" spans="1:18">
      <c r="A188" s="21"/>
      <c r="B188" s="22"/>
      <c r="C188" s="22"/>
      <c r="D188" s="23"/>
      <c r="E188" s="22"/>
      <c r="F188" s="21"/>
      <c r="G188" s="22"/>
      <c r="H188" s="22"/>
      <c r="I188" s="22"/>
      <c r="J188" s="22"/>
      <c r="K188" s="22"/>
      <c r="L188" s="22"/>
      <c r="M188" s="22"/>
      <c r="N188" s="22"/>
      <c r="O188" s="22"/>
      <c r="P188" s="22"/>
      <c r="Q188" s="22"/>
      <c r="R188" s="23"/>
    </row>
    <row r="189" s="3" customFormat="1" ht="14.25" spans="1:18">
      <c r="A189" s="21"/>
      <c r="B189" s="22"/>
      <c r="C189" s="22"/>
      <c r="D189" s="23"/>
      <c r="E189" s="22"/>
      <c r="F189" s="21"/>
      <c r="G189" s="22"/>
      <c r="H189" s="22"/>
      <c r="I189" s="22"/>
      <c r="J189" s="22"/>
      <c r="K189" s="22"/>
      <c r="L189" s="22"/>
      <c r="M189" s="22"/>
      <c r="N189" s="22"/>
      <c r="O189" s="22"/>
      <c r="P189" s="22"/>
      <c r="Q189" s="22"/>
      <c r="R189" s="23"/>
    </row>
    <row r="190" s="3" customFormat="1" ht="14.25" spans="1:18">
      <c r="A190" s="21"/>
      <c r="B190" s="22"/>
      <c r="C190" s="22"/>
      <c r="D190" s="23"/>
      <c r="E190" s="22"/>
      <c r="F190" s="21"/>
      <c r="G190" s="22"/>
      <c r="H190" s="22"/>
      <c r="I190" s="22"/>
      <c r="J190" s="22"/>
      <c r="K190" s="22"/>
      <c r="L190" s="22"/>
      <c r="M190" s="22"/>
      <c r="N190" s="22"/>
      <c r="O190" s="22"/>
      <c r="P190" s="22"/>
      <c r="Q190" s="22"/>
      <c r="R190" s="23"/>
    </row>
    <row r="191" s="3" customFormat="1" ht="14.25" spans="1:18">
      <c r="A191" s="21"/>
      <c r="B191" s="22"/>
      <c r="C191" s="22"/>
      <c r="D191" s="23"/>
      <c r="E191" s="22"/>
      <c r="F191" s="21"/>
      <c r="G191" s="22"/>
      <c r="H191" s="22"/>
      <c r="I191" s="22"/>
      <c r="J191" s="22"/>
      <c r="K191" s="22"/>
      <c r="L191" s="22"/>
      <c r="M191" s="22"/>
      <c r="N191" s="22"/>
      <c r="O191" s="22"/>
      <c r="P191" s="22"/>
      <c r="Q191" s="22"/>
      <c r="R191" s="23"/>
    </row>
    <row r="192" s="3" customFormat="1" ht="14.25" spans="1:18">
      <c r="A192" s="21"/>
      <c r="B192" s="22"/>
      <c r="C192" s="22"/>
      <c r="D192" s="23"/>
      <c r="E192" s="22"/>
      <c r="F192" s="21"/>
      <c r="G192" s="22"/>
      <c r="H192" s="22"/>
      <c r="I192" s="22"/>
      <c r="J192" s="22"/>
      <c r="K192" s="22"/>
      <c r="L192" s="22"/>
      <c r="M192" s="22"/>
      <c r="N192" s="22"/>
      <c r="O192" s="22"/>
      <c r="P192" s="22"/>
      <c r="Q192" s="22"/>
      <c r="R192" s="23"/>
    </row>
    <row r="193" s="10" customFormat="1" spans="1:18">
      <c r="A193" s="21"/>
      <c r="B193" s="22"/>
      <c r="C193" s="22"/>
      <c r="D193" s="23"/>
      <c r="E193" s="22"/>
      <c r="F193" s="21"/>
      <c r="G193" s="22"/>
      <c r="H193" s="22"/>
      <c r="I193" s="22"/>
      <c r="J193" s="22"/>
      <c r="K193" s="22"/>
      <c r="L193" s="22"/>
      <c r="M193" s="22"/>
      <c r="N193" s="22"/>
      <c r="O193" s="22"/>
      <c r="P193" s="22"/>
      <c r="Q193" s="22"/>
      <c r="R193" s="23"/>
    </row>
    <row r="194" s="1" customFormat="1" spans="1:18">
      <c r="A194" s="21"/>
      <c r="B194" s="22"/>
      <c r="C194" s="22"/>
      <c r="D194" s="23"/>
      <c r="E194" s="22"/>
      <c r="F194" s="21"/>
      <c r="G194" s="22"/>
      <c r="H194" s="22"/>
      <c r="I194" s="22"/>
      <c r="J194" s="22"/>
      <c r="K194" s="22"/>
      <c r="L194" s="22"/>
      <c r="M194" s="22"/>
      <c r="N194" s="22"/>
      <c r="O194" s="22"/>
      <c r="P194" s="22"/>
      <c r="Q194" s="22"/>
      <c r="R194" s="23"/>
    </row>
    <row r="195" s="13" customFormat="1" spans="1:18">
      <c r="A195" s="21"/>
      <c r="B195" s="22"/>
      <c r="C195" s="22"/>
      <c r="D195" s="23"/>
      <c r="E195" s="22"/>
      <c r="F195" s="21"/>
      <c r="G195" s="22"/>
      <c r="H195" s="22"/>
      <c r="I195" s="22"/>
      <c r="J195" s="22"/>
      <c r="K195" s="22"/>
      <c r="L195" s="22"/>
      <c r="M195" s="22"/>
      <c r="N195" s="22"/>
      <c r="O195" s="22"/>
      <c r="P195" s="22"/>
      <c r="Q195" s="22"/>
      <c r="R195" s="23"/>
    </row>
    <row r="196" s="1" customFormat="1" spans="1:18">
      <c r="A196" s="21"/>
      <c r="B196" s="22"/>
      <c r="C196" s="22"/>
      <c r="D196" s="23"/>
      <c r="E196" s="22"/>
      <c r="F196" s="21"/>
      <c r="G196" s="22"/>
      <c r="H196" s="22"/>
      <c r="I196" s="22"/>
      <c r="J196" s="22"/>
      <c r="K196" s="22"/>
      <c r="L196" s="22"/>
      <c r="M196" s="22"/>
      <c r="N196" s="22"/>
      <c r="O196" s="22"/>
      <c r="P196" s="22"/>
      <c r="Q196" s="22"/>
      <c r="R196" s="23"/>
    </row>
    <row r="197" s="1" customFormat="1" spans="1:18">
      <c r="A197" s="21"/>
      <c r="B197" s="22"/>
      <c r="C197" s="22"/>
      <c r="D197" s="23"/>
      <c r="E197" s="22"/>
      <c r="F197" s="21"/>
      <c r="G197" s="22"/>
      <c r="H197" s="22"/>
      <c r="I197" s="22"/>
      <c r="J197" s="22"/>
      <c r="K197" s="22"/>
      <c r="L197" s="22"/>
      <c r="M197" s="22"/>
      <c r="N197" s="22"/>
      <c r="O197" s="22"/>
      <c r="P197" s="22"/>
      <c r="Q197" s="22"/>
      <c r="R197" s="23"/>
    </row>
    <row r="198" s="14" customFormat="1" spans="1:18">
      <c r="A198" s="21"/>
      <c r="B198" s="22"/>
      <c r="C198" s="22"/>
      <c r="D198" s="23"/>
      <c r="E198" s="22"/>
      <c r="F198" s="21"/>
      <c r="G198" s="22"/>
      <c r="H198" s="22"/>
      <c r="I198" s="22"/>
      <c r="J198" s="22"/>
      <c r="K198" s="22"/>
      <c r="L198" s="22"/>
      <c r="M198" s="22"/>
      <c r="N198" s="22"/>
      <c r="O198" s="22"/>
      <c r="P198" s="22"/>
      <c r="Q198" s="22"/>
      <c r="R198" s="23"/>
    </row>
    <row r="199" s="3" customFormat="1" ht="14.25" spans="1:18">
      <c r="A199" s="21"/>
      <c r="B199" s="22"/>
      <c r="C199" s="22"/>
      <c r="D199" s="23"/>
      <c r="E199" s="22"/>
      <c r="F199" s="21"/>
      <c r="G199" s="22"/>
      <c r="H199" s="22"/>
      <c r="I199" s="22"/>
      <c r="J199" s="22"/>
      <c r="K199" s="22"/>
      <c r="L199" s="22"/>
      <c r="M199" s="22"/>
      <c r="N199" s="22"/>
      <c r="O199" s="22"/>
      <c r="P199" s="22"/>
      <c r="Q199" s="22"/>
      <c r="R199" s="23"/>
    </row>
    <row r="200" s="3" customFormat="1" ht="14.25" spans="1:18">
      <c r="A200" s="21"/>
      <c r="B200" s="22"/>
      <c r="C200" s="22"/>
      <c r="D200" s="23"/>
      <c r="E200" s="22"/>
      <c r="F200" s="21"/>
      <c r="G200" s="22"/>
      <c r="H200" s="22"/>
      <c r="I200" s="22"/>
      <c r="J200" s="22"/>
      <c r="K200" s="22"/>
      <c r="L200" s="22"/>
      <c r="M200" s="22"/>
      <c r="N200" s="22"/>
      <c r="O200" s="22"/>
      <c r="P200" s="22"/>
      <c r="Q200" s="22"/>
      <c r="R200" s="23"/>
    </row>
    <row r="201" s="3" customFormat="1" ht="14.25" spans="1:18">
      <c r="A201" s="21"/>
      <c r="B201" s="22"/>
      <c r="C201" s="22"/>
      <c r="D201" s="23"/>
      <c r="E201" s="22"/>
      <c r="F201" s="21"/>
      <c r="G201" s="22"/>
      <c r="H201" s="22"/>
      <c r="I201" s="22"/>
      <c r="J201" s="22"/>
      <c r="K201" s="22"/>
      <c r="L201" s="22"/>
      <c r="M201" s="22"/>
      <c r="N201" s="22"/>
      <c r="O201" s="22"/>
      <c r="P201" s="22"/>
      <c r="Q201" s="22"/>
      <c r="R201" s="23"/>
    </row>
    <row r="202" s="15" customFormat="1" ht="14.25" spans="1:18">
      <c r="A202" s="21"/>
      <c r="B202" s="22"/>
      <c r="C202" s="22"/>
      <c r="D202" s="23"/>
      <c r="E202" s="22"/>
      <c r="F202" s="21"/>
      <c r="G202" s="22"/>
      <c r="H202" s="22"/>
      <c r="I202" s="22"/>
      <c r="J202" s="22"/>
      <c r="K202" s="22"/>
      <c r="L202" s="22"/>
      <c r="M202" s="22"/>
      <c r="N202" s="22"/>
      <c r="O202" s="22"/>
      <c r="P202" s="22"/>
      <c r="Q202" s="22"/>
      <c r="R202" s="23"/>
    </row>
    <row r="203" s="15" customFormat="1" ht="14.25" spans="1:18">
      <c r="A203" s="21"/>
      <c r="B203" s="22"/>
      <c r="C203" s="22"/>
      <c r="D203" s="23"/>
      <c r="E203" s="22"/>
      <c r="F203" s="21"/>
      <c r="G203" s="22"/>
      <c r="H203" s="22"/>
      <c r="I203" s="22"/>
      <c r="J203" s="22"/>
      <c r="K203" s="22"/>
      <c r="L203" s="22"/>
      <c r="M203" s="22"/>
      <c r="N203" s="22"/>
      <c r="O203" s="22"/>
      <c r="P203" s="22"/>
      <c r="Q203" s="22"/>
      <c r="R203" s="23"/>
    </row>
    <row r="204" s="3" customFormat="1" ht="14.25" spans="1:18">
      <c r="A204" s="21"/>
      <c r="B204" s="22"/>
      <c r="C204" s="22"/>
      <c r="D204" s="23"/>
      <c r="E204" s="22"/>
      <c r="F204" s="21"/>
      <c r="G204" s="22"/>
      <c r="H204" s="22"/>
      <c r="I204" s="22"/>
      <c r="J204" s="22"/>
      <c r="K204" s="22"/>
      <c r="L204" s="22"/>
      <c r="M204" s="22"/>
      <c r="N204" s="22"/>
      <c r="O204" s="22"/>
      <c r="P204" s="22"/>
      <c r="Q204" s="22"/>
      <c r="R204" s="23"/>
    </row>
    <row r="205" s="12" customFormat="1" ht="14.25" spans="1:18">
      <c r="A205" s="21"/>
      <c r="B205" s="22"/>
      <c r="C205" s="22"/>
      <c r="D205" s="23"/>
      <c r="E205" s="22"/>
      <c r="F205" s="21"/>
      <c r="G205" s="22"/>
      <c r="H205" s="22"/>
      <c r="I205" s="22"/>
      <c r="J205" s="22"/>
      <c r="K205" s="22"/>
      <c r="L205" s="22"/>
      <c r="M205" s="22"/>
      <c r="N205" s="22"/>
      <c r="O205" s="22"/>
      <c r="P205" s="22"/>
      <c r="Q205" s="22"/>
      <c r="R205" s="23"/>
    </row>
    <row r="206" s="3" customFormat="1" ht="14.25" spans="1:18">
      <c r="A206" s="21"/>
      <c r="B206" s="22"/>
      <c r="C206" s="22"/>
      <c r="D206" s="23"/>
      <c r="E206" s="22"/>
      <c r="F206" s="21"/>
      <c r="G206" s="22"/>
      <c r="H206" s="22"/>
      <c r="I206" s="22"/>
      <c r="J206" s="22"/>
      <c r="K206" s="22"/>
      <c r="L206" s="22"/>
      <c r="M206" s="22"/>
      <c r="N206" s="22"/>
      <c r="O206" s="22"/>
      <c r="P206" s="22"/>
      <c r="Q206" s="22"/>
      <c r="R206" s="23"/>
    </row>
    <row r="207" s="10" customFormat="1" spans="1:18">
      <c r="A207" s="21"/>
      <c r="B207" s="22"/>
      <c r="C207" s="22"/>
      <c r="D207" s="23"/>
      <c r="E207" s="22"/>
      <c r="F207" s="21"/>
      <c r="G207" s="22"/>
      <c r="H207" s="22"/>
      <c r="I207" s="22"/>
      <c r="J207" s="22"/>
      <c r="K207" s="22"/>
      <c r="L207" s="22"/>
      <c r="M207" s="22"/>
      <c r="N207" s="22"/>
      <c r="O207" s="22"/>
      <c r="P207" s="22"/>
      <c r="Q207" s="22"/>
      <c r="R207" s="23"/>
    </row>
    <row r="208" s="10" customFormat="1" spans="1:18">
      <c r="A208" s="21"/>
      <c r="B208" s="22"/>
      <c r="C208" s="22"/>
      <c r="D208" s="23"/>
      <c r="E208" s="22"/>
      <c r="F208" s="21"/>
      <c r="G208" s="22"/>
      <c r="H208" s="22"/>
      <c r="I208" s="22"/>
      <c r="J208" s="22"/>
      <c r="K208" s="22"/>
      <c r="L208" s="22"/>
      <c r="M208" s="22"/>
      <c r="N208" s="22"/>
      <c r="O208" s="22"/>
      <c r="P208" s="22"/>
      <c r="Q208" s="22"/>
      <c r="R208" s="23"/>
    </row>
    <row r="209" s="10" customFormat="1" spans="1:18">
      <c r="A209" s="21"/>
      <c r="B209" s="22"/>
      <c r="C209" s="22"/>
      <c r="D209" s="23"/>
      <c r="E209" s="22"/>
      <c r="F209" s="21"/>
      <c r="G209" s="22"/>
      <c r="H209" s="22"/>
      <c r="I209" s="22"/>
      <c r="J209" s="22"/>
      <c r="K209" s="22"/>
      <c r="L209" s="22"/>
      <c r="M209" s="22"/>
      <c r="N209" s="22"/>
      <c r="O209" s="22"/>
      <c r="P209" s="22"/>
      <c r="Q209" s="22"/>
      <c r="R209" s="23"/>
    </row>
    <row r="210" s="10" customFormat="1" spans="1:18">
      <c r="A210" s="21"/>
      <c r="B210" s="22"/>
      <c r="C210" s="22"/>
      <c r="D210" s="23"/>
      <c r="E210" s="22"/>
      <c r="F210" s="21"/>
      <c r="G210" s="22"/>
      <c r="H210" s="22"/>
      <c r="I210" s="22"/>
      <c r="J210" s="22"/>
      <c r="K210" s="22"/>
      <c r="L210" s="22"/>
      <c r="M210" s="22"/>
      <c r="N210" s="22"/>
      <c r="O210" s="22"/>
      <c r="P210" s="22"/>
      <c r="Q210" s="22"/>
      <c r="R210" s="23"/>
    </row>
    <row r="211" s="1" customFormat="1" spans="1:18">
      <c r="A211" s="21"/>
      <c r="B211" s="22"/>
      <c r="C211" s="22"/>
      <c r="D211" s="23"/>
      <c r="E211" s="22"/>
      <c r="F211" s="21"/>
      <c r="G211" s="22"/>
      <c r="H211" s="22"/>
      <c r="I211" s="22"/>
      <c r="J211" s="22"/>
      <c r="K211" s="22"/>
      <c r="L211" s="22"/>
      <c r="M211" s="22"/>
      <c r="N211" s="22"/>
      <c r="O211" s="22"/>
      <c r="P211" s="22"/>
      <c r="Q211" s="22"/>
      <c r="R211" s="23"/>
    </row>
    <row r="212" s="1" customFormat="1" spans="1:18">
      <c r="A212" s="21"/>
      <c r="B212" s="22"/>
      <c r="C212" s="22"/>
      <c r="D212" s="23"/>
      <c r="E212" s="22"/>
      <c r="F212" s="21"/>
      <c r="G212" s="22"/>
      <c r="H212" s="22"/>
      <c r="I212" s="22"/>
      <c r="J212" s="22"/>
      <c r="K212" s="22"/>
      <c r="L212" s="22"/>
      <c r="M212" s="22"/>
      <c r="N212" s="22"/>
      <c r="O212" s="22"/>
      <c r="P212" s="22"/>
      <c r="Q212" s="22"/>
      <c r="R212" s="23"/>
    </row>
    <row r="213" s="1" customFormat="1" spans="1:18">
      <c r="A213" s="21"/>
      <c r="B213" s="22"/>
      <c r="C213" s="22"/>
      <c r="D213" s="23"/>
      <c r="E213" s="22"/>
      <c r="F213" s="21"/>
      <c r="G213" s="22"/>
      <c r="H213" s="22"/>
      <c r="I213" s="22"/>
      <c r="J213" s="22"/>
      <c r="K213" s="22"/>
      <c r="L213" s="22"/>
      <c r="M213" s="22"/>
      <c r="N213" s="22"/>
      <c r="O213" s="22"/>
      <c r="P213" s="22"/>
      <c r="Q213" s="22"/>
      <c r="R213" s="23"/>
    </row>
    <row r="214" s="3" customFormat="1" ht="14.25" spans="1:18">
      <c r="A214" s="21"/>
      <c r="B214" s="22"/>
      <c r="C214" s="22"/>
      <c r="D214" s="23"/>
      <c r="E214" s="22"/>
      <c r="F214" s="21"/>
      <c r="G214" s="22"/>
      <c r="H214" s="22"/>
      <c r="I214" s="22"/>
      <c r="J214" s="22"/>
      <c r="K214" s="22"/>
      <c r="L214" s="22"/>
      <c r="M214" s="22"/>
      <c r="N214" s="22"/>
      <c r="O214" s="22"/>
      <c r="P214" s="22"/>
      <c r="Q214" s="22"/>
      <c r="R214" s="23"/>
    </row>
    <row r="215" s="3" customFormat="1" ht="14.25" spans="1:18">
      <c r="A215" s="21"/>
      <c r="B215" s="22"/>
      <c r="C215" s="22"/>
      <c r="D215" s="23"/>
      <c r="E215" s="22"/>
      <c r="F215" s="21"/>
      <c r="G215" s="22"/>
      <c r="H215" s="22"/>
      <c r="I215" s="22"/>
      <c r="J215" s="22"/>
      <c r="K215" s="22"/>
      <c r="L215" s="22"/>
      <c r="M215" s="22"/>
      <c r="N215" s="22"/>
      <c r="O215" s="22"/>
      <c r="P215" s="22"/>
      <c r="Q215" s="22"/>
      <c r="R215" s="23"/>
    </row>
    <row r="216" s="3" customFormat="1" ht="14.25" spans="1:18">
      <c r="A216" s="21"/>
      <c r="B216" s="22"/>
      <c r="C216" s="22"/>
      <c r="D216" s="23"/>
      <c r="E216" s="22"/>
      <c r="F216" s="21"/>
      <c r="G216" s="22"/>
      <c r="H216" s="22"/>
      <c r="I216" s="22"/>
      <c r="J216" s="22"/>
      <c r="K216" s="22"/>
      <c r="L216" s="22"/>
      <c r="M216" s="22"/>
      <c r="N216" s="22"/>
      <c r="O216" s="22"/>
      <c r="P216" s="22"/>
      <c r="Q216" s="22"/>
      <c r="R216" s="23"/>
    </row>
    <row r="217" s="15" customFormat="1" ht="14.25" spans="1:18">
      <c r="A217" s="21"/>
      <c r="B217" s="22"/>
      <c r="C217" s="22"/>
      <c r="D217" s="23"/>
      <c r="E217" s="22"/>
      <c r="F217" s="21"/>
      <c r="G217" s="22"/>
      <c r="H217" s="22"/>
      <c r="I217" s="22"/>
      <c r="J217" s="22"/>
      <c r="K217" s="22"/>
      <c r="L217" s="22"/>
      <c r="M217" s="22"/>
      <c r="N217" s="22"/>
      <c r="O217" s="22"/>
      <c r="P217" s="22"/>
      <c r="Q217" s="22"/>
      <c r="R217" s="23"/>
    </row>
    <row r="218" s="3" customFormat="1" ht="14.25" spans="1:18">
      <c r="A218" s="21"/>
      <c r="B218" s="22"/>
      <c r="C218" s="22"/>
      <c r="D218" s="23"/>
      <c r="E218" s="22"/>
      <c r="F218" s="21"/>
      <c r="G218" s="22"/>
      <c r="H218" s="22"/>
      <c r="I218" s="22"/>
      <c r="J218" s="22"/>
      <c r="K218" s="22"/>
      <c r="L218" s="22"/>
      <c r="M218" s="22"/>
      <c r="N218" s="22"/>
      <c r="O218" s="22"/>
      <c r="P218" s="22"/>
      <c r="Q218" s="22"/>
      <c r="R218" s="23"/>
    </row>
    <row r="219" s="3" customFormat="1" ht="14.25" spans="1:18">
      <c r="A219" s="21"/>
      <c r="B219" s="22"/>
      <c r="C219" s="22"/>
      <c r="D219" s="23"/>
      <c r="E219" s="22"/>
      <c r="F219" s="21"/>
      <c r="G219" s="22"/>
      <c r="H219" s="22"/>
      <c r="I219" s="22"/>
      <c r="J219" s="22"/>
      <c r="K219" s="22"/>
      <c r="L219" s="22"/>
      <c r="M219" s="22"/>
      <c r="N219" s="22"/>
      <c r="O219" s="22"/>
      <c r="P219" s="22"/>
      <c r="Q219" s="22"/>
      <c r="R219" s="23"/>
    </row>
    <row r="220" s="3" customFormat="1" ht="14.25" spans="1:18">
      <c r="A220" s="21"/>
      <c r="B220" s="22"/>
      <c r="C220" s="22"/>
      <c r="D220" s="23"/>
      <c r="E220" s="22"/>
      <c r="F220" s="21"/>
      <c r="G220" s="22"/>
      <c r="H220" s="22"/>
      <c r="I220" s="22"/>
      <c r="J220" s="22"/>
      <c r="K220" s="22"/>
      <c r="L220" s="22"/>
      <c r="M220" s="22"/>
      <c r="N220" s="22"/>
      <c r="O220" s="22"/>
      <c r="P220" s="22"/>
      <c r="Q220" s="22"/>
      <c r="R220" s="23"/>
    </row>
    <row r="221" s="1" customFormat="1" spans="1:18">
      <c r="A221" s="21"/>
      <c r="B221" s="22"/>
      <c r="C221" s="22"/>
      <c r="D221" s="23"/>
      <c r="E221" s="22"/>
      <c r="F221" s="21"/>
      <c r="G221" s="22"/>
      <c r="H221" s="22"/>
      <c r="I221" s="22"/>
      <c r="J221" s="22"/>
      <c r="K221" s="22"/>
      <c r="L221" s="22"/>
      <c r="M221" s="22"/>
      <c r="N221" s="22"/>
      <c r="O221" s="22"/>
      <c r="P221" s="22"/>
      <c r="Q221" s="22"/>
      <c r="R221" s="23"/>
    </row>
    <row r="222" s="10" customFormat="1" spans="1:18">
      <c r="A222" s="21"/>
      <c r="B222" s="22"/>
      <c r="C222" s="22"/>
      <c r="D222" s="23"/>
      <c r="E222" s="22"/>
      <c r="F222" s="21"/>
      <c r="G222" s="22"/>
      <c r="H222" s="22"/>
      <c r="I222" s="22"/>
      <c r="J222" s="22"/>
      <c r="K222" s="22"/>
      <c r="L222" s="22"/>
      <c r="M222" s="22"/>
      <c r="N222" s="22"/>
      <c r="O222" s="22"/>
      <c r="P222" s="22"/>
      <c r="Q222" s="22"/>
      <c r="R222" s="23"/>
    </row>
    <row r="223" s="10" customFormat="1" spans="1:18">
      <c r="A223" s="21"/>
      <c r="B223" s="22"/>
      <c r="C223" s="22"/>
      <c r="D223" s="23"/>
      <c r="E223" s="22"/>
      <c r="F223" s="21"/>
      <c r="G223" s="22"/>
      <c r="H223" s="22"/>
      <c r="I223" s="22"/>
      <c r="J223" s="22"/>
      <c r="K223" s="22"/>
      <c r="L223" s="22"/>
      <c r="M223" s="22"/>
      <c r="N223" s="22"/>
      <c r="O223" s="22"/>
      <c r="P223" s="22"/>
      <c r="Q223" s="22"/>
      <c r="R223" s="23"/>
    </row>
    <row r="224" s="10" customFormat="1" spans="1:18">
      <c r="A224" s="21"/>
      <c r="B224" s="22"/>
      <c r="C224" s="22"/>
      <c r="D224" s="23"/>
      <c r="E224" s="22"/>
      <c r="F224" s="21"/>
      <c r="G224" s="22"/>
      <c r="H224" s="22"/>
      <c r="I224" s="22"/>
      <c r="J224" s="22"/>
      <c r="K224" s="22"/>
      <c r="L224" s="22"/>
      <c r="M224" s="22"/>
      <c r="N224" s="22"/>
      <c r="O224" s="22"/>
      <c r="P224" s="22"/>
      <c r="Q224" s="22"/>
      <c r="R224" s="23"/>
    </row>
    <row r="225" s="1" customFormat="1" spans="1:18">
      <c r="A225" s="21"/>
      <c r="B225" s="22"/>
      <c r="C225" s="22"/>
      <c r="D225" s="23"/>
      <c r="E225" s="22"/>
      <c r="F225" s="21"/>
      <c r="G225" s="22"/>
      <c r="H225" s="22"/>
      <c r="I225" s="22"/>
      <c r="J225" s="22"/>
      <c r="K225" s="22"/>
      <c r="L225" s="22"/>
      <c r="M225" s="22"/>
      <c r="N225" s="22"/>
      <c r="O225" s="22"/>
      <c r="P225" s="22"/>
      <c r="Q225" s="22"/>
      <c r="R225" s="23"/>
    </row>
    <row r="226" s="1" customFormat="1" spans="1:18">
      <c r="A226" s="21"/>
      <c r="B226" s="22"/>
      <c r="C226" s="22"/>
      <c r="D226" s="23"/>
      <c r="E226" s="22"/>
      <c r="F226" s="21"/>
      <c r="G226" s="22"/>
      <c r="H226" s="22"/>
      <c r="I226" s="22"/>
      <c r="J226" s="22"/>
      <c r="K226" s="22"/>
      <c r="L226" s="22"/>
      <c r="M226" s="22"/>
      <c r="N226" s="22"/>
      <c r="O226" s="22"/>
      <c r="P226" s="22"/>
      <c r="Q226" s="22"/>
      <c r="R226" s="23"/>
    </row>
    <row r="227" s="1" customFormat="1" spans="1:18">
      <c r="A227" s="21"/>
      <c r="B227" s="22"/>
      <c r="C227" s="22"/>
      <c r="D227" s="23"/>
      <c r="E227" s="22"/>
      <c r="F227" s="21"/>
      <c r="G227" s="22"/>
      <c r="H227" s="22"/>
      <c r="I227" s="22"/>
      <c r="J227" s="22"/>
      <c r="K227" s="22"/>
      <c r="L227" s="22"/>
      <c r="M227" s="22"/>
      <c r="N227" s="22"/>
      <c r="O227" s="22"/>
      <c r="P227" s="22"/>
      <c r="Q227" s="22"/>
      <c r="R227" s="23"/>
    </row>
    <row r="228" s="1" customFormat="1" spans="1:18">
      <c r="A228" s="21"/>
      <c r="B228" s="22"/>
      <c r="C228" s="22"/>
      <c r="D228" s="23"/>
      <c r="E228" s="22"/>
      <c r="F228" s="21"/>
      <c r="G228" s="22"/>
      <c r="H228" s="22"/>
      <c r="I228" s="22"/>
      <c r="J228" s="22"/>
      <c r="K228" s="22"/>
      <c r="L228" s="22"/>
      <c r="M228" s="22"/>
      <c r="N228" s="22"/>
      <c r="O228" s="22"/>
      <c r="P228" s="22"/>
      <c r="Q228" s="22"/>
      <c r="R228" s="23"/>
    </row>
    <row r="229" s="16" customFormat="1" ht="14.25" spans="1:18">
      <c r="A229" s="21"/>
      <c r="B229" s="22"/>
      <c r="C229" s="22"/>
      <c r="D229" s="23"/>
      <c r="E229" s="22"/>
      <c r="F229" s="21"/>
      <c r="G229" s="22"/>
      <c r="H229" s="22"/>
      <c r="I229" s="22"/>
      <c r="J229" s="22"/>
      <c r="K229" s="22"/>
      <c r="L229" s="22"/>
      <c r="M229" s="22"/>
      <c r="N229" s="22"/>
      <c r="O229" s="22"/>
      <c r="P229" s="22"/>
      <c r="Q229" s="22"/>
      <c r="R229" s="23"/>
    </row>
    <row r="230" s="16" customFormat="1" ht="14.25" spans="1:18">
      <c r="A230" s="21"/>
      <c r="B230" s="22"/>
      <c r="C230" s="22"/>
      <c r="D230" s="23"/>
      <c r="E230" s="22"/>
      <c r="F230" s="21"/>
      <c r="G230" s="22"/>
      <c r="H230" s="22"/>
      <c r="I230" s="22"/>
      <c r="J230" s="22"/>
      <c r="K230" s="22"/>
      <c r="L230" s="22"/>
      <c r="M230" s="22"/>
      <c r="N230" s="22"/>
      <c r="O230" s="22"/>
      <c r="P230" s="22"/>
      <c r="Q230" s="22"/>
      <c r="R230" s="23"/>
    </row>
    <row r="231" s="17" customFormat="1" spans="1:18">
      <c r="A231" s="21"/>
      <c r="B231" s="22"/>
      <c r="C231" s="22"/>
      <c r="D231" s="23"/>
      <c r="E231" s="22"/>
      <c r="F231" s="21"/>
      <c r="G231" s="22"/>
      <c r="H231" s="22"/>
      <c r="I231" s="22"/>
      <c r="J231" s="22"/>
      <c r="K231" s="22"/>
      <c r="L231" s="22"/>
      <c r="M231" s="22"/>
      <c r="N231" s="22"/>
      <c r="O231" s="22"/>
      <c r="P231" s="22"/>
      <c r="Q231" s="22"/>
      <c r="R231" s="23"/>
    </row>
    <row r="232" s="2" customFormat="1" spans="1:18">
      <c r="A232" s="21"/>
      <c r="B232" s="22"/>
      <c r="C232" s="22"/>
      <c r="D232" s="23"/>
      <c r="E232" s="22"/>
      <c r="F232" s="21"/>
      <c r="G232" s="22"/>
      <c r="H232" s="22"/>
      <c r="I232" s="22"/>
      <c r="J232" s="22"/>
      <c r="K232" s="22"/>
      <c r="L232" s="22"/>
      <c r="M232" s="22"/>
      <c r="N232" s="22"/>
      <c r="O232" s="22"/>
      <c r="P232" s="22"/>
      <c r="Q232" s="22"/>
      <c r="R232" s="23"/>
    </row>
    <row r="233" s="16" customFormat="1" ht="14.25" spans="1:18">
      <c r="A233" s="21"/>
      <c r="B233" s="22"/>
      <c r="C233" s="22"/>
      <c r="D233" s="23"/>
      <c r="E233" s="22"/>
      <c r="F233" s="21"/>
      <c r="G233" s="22"/>
      <c r="H233" s="22"/>
      <c r="I233" s="22"/>
      <c r="J233" s="22"/>
      <c r="K233" s="22"/>
      <c r="L233" s="22"/>
      <c r="M233" s="22"/>
      <c r="N233" s="22"/>
      <c r="O233" s="22"/>
      <c r="P233" s="22"/>
      <c r="Q233" s="22"/>
      <c r="R233" s="23"/>
    </row>
    <row r="234" s="3" customFormat="1" ht="14.25" spans="1:18">
      <c r="A234" s="21"/>
      <c r="B234" s="22"/>
      <c r="C234" s="22"/>
      <c r="D234" s="23"/>
      <c r="E234" s="22"/>
      <c r="F234" s="21"/>
      <c r="G234" s="22"/>
      <c r="H234" s="22"/>
      <c r="I234" s="22"/>
      <c r="J234" s="22"/>
      <c r="K234" s="22"/>
      <c r="L234" s="22"/>
      <c r="M234" s="22"/>
      <c r="N234" s="22"/>
      <c r="O234" s="22"/>
      <c r="P234" s="22"/>
      <c r="Q234" s="22"/>
      <c r="R234" s="23"/>
    </row>
    <row r="235" s="3" customFormat="1" ht="14.25" spans="1:18">
      <c r="A235" s="21"/>
      <c r="B235" s="22"/>
      <c r="C235" s="22"/>
      <c r="D235" s="23"/>
      <c r="E235" s="22"/>
      <c r="F235" s="21"/>
      <c r="G235" s="22"/>
      <c r="H235" s="22"/>
      <c r="I235" s="22"/>
      <c r="J235" s="22"/>
      <c r="K235" s="22"/>
      <c r="L235" s="22"/>
      <c r="M235" s="22"/>
      <c r="N235" s="22"/>
      <c r="O235" s="22"/>
      <c r="P235" s="22"/>
      <c r="Q235" s="22"/>
      <c r="R235" s="23"/>
    </row>
    <row r="236" s="3" customFormat="1" ht="14.25" spans="1:18">
      <c r="A236" s="21"/>
      <c r="B236" s="22"/>
      <c r="C236" s="22"/>
      <c r="D236" s="23"/>
      <c r="E236" s="22"/>
      <c r="F236" s="21"/>
      <c r="G236" s="22"/>
      <c r="H236" s="22"/>
      <c r="I236" s="22"/>
      <c r="J236" s="22"/>
      <c r="K236" s="22"/>
      <c r="L236" s="22"/>
      <c r="M236" s="22"/>
      <c r="N236" s="22"/>
      <c r="O236" s="22"/>
      <c r="P236" s="22"/>
      <c r="Q236" s="22"/>
      <c r="R236" s="23"/>
    </row>
    <row r="237" s="3" customFormat="1" ht="14.25" spans="1:18">
      <c r="A237" s="21"/>
      <c r="B237" s="22"/>
      <c r="C237" s="22"/>
      <c r="D237" s="23"/>
      <c r="E237" s="22"/>
      <c r="F237" s="21"/>
      <c r="G237" s="22"/>
      <c r="H237" s="22"/>
      <c r="I237" s="22"/>
      <c r="J237" s="22"/>
      <c r="K237" s="22"/>
      <c r="L237" s="22"/>
      <c r="M237" s="22"/>
      <c r="N237" s="22"/>
      <c r="O237" s="22"/>
      <c r="P237" s="22"/>
      <c r="Q237" s="22"/>
      <c r="R237" s="23"/>
    </row>
    <row r="238" s="3" customFormat="1" ht="14.25" spans="1:18">
      <c r="A238" s="21"/>
      <c r="B238" s="22"/>
      <c r="C238" s="22"/>
      <c r="D238" s="23"/>
      <c r="E238" s="22"/>
      <c r="F238" s="21"/>
      <c r="G238" s="22"/>
      <c r="H238" s="22"/>
      <c r="I238" s="22"/>
      <c r="J238" s="22"/>
      <c r="K238" s="22"/>
      <c r="L238" s="22"/>
      <c r="M238" s="22"/>
      <c r="N238" s="22"/>
      <c r="O238" s="22"/>
      <c r="P238" s="22"/>
      <c r="Q238" s="22"/>
      <c r="R238" s="23"/>
    </row>
    <row r="239" s="3" customFormat="1" ht="14.25" spans="1:18">
      <c r="A239" s="21"/>
      <c r="B239" s="22"/>
      <c r="C239" s="22"/>
      <c r="D239" s="23"/>
      <c r="E239" s="22"/>
      <c r="F239" s="21"/>
      <c r="G239" s="22"/>
      <c r="H239" s="22"/>
      <c r="I239" s="22"/>
      <c r="J239" s="22"/>
      <c r="K239" s="22"/>
      <c r="L239" s="22"/>
      <c r="M239" s="22"/>
      <c r="N239" s="22"/>
      <c r="O239" s="22"/>
      <c r="P239" s="22"/>
      <c r="Q239" s="22"/>
      <c r="R239" s="23"/>
    </row>
    <row r="240" s="3" customFormat="1" ht="14.25" spans="1:18">
      <c r="A240" s="21"/>
      <c r="B240" s="22"/>
      <c r="C240" s="22"/>
      <c r="D240" s="23"/>
      <c r="E240" s="22"/>
      <c r="F240" s="21"/>
      <c r="G240" s="22"/>
      <c r="H240" s="22"/>
      <c r="I240" s="22"/>
      <c r="J240" s="22"/>
      <c r="K240" s="22"/>
      <c r="L240" s="22"/>
      <c r="M240" s="22"/>
      <c r="N240" s="22"/>
      <c r="O240" s="22"/>
      <c r="P240" s="22"/>
      <c r="Q240" s="22"/>
      <c r="R240" s="23"/>
    </row>
    <row r="241" s="3" customFormat="1" ht="14.25" spans="1:18">
      <c r="A241" s="21"/>
      <c r="B241" s="22"/>
      <c r="C241" s="22"/>
      <c r="D241" s="23"/>
      <c r="E241" s="22"/>
      <c r="F241" s="21"/>
      <c r="G241" s="22"/>
      <c r="H241" s="22"/>
      <c r="I241" s="22"/>
      <c r="J241" s="22"/>
      <c r="K241" s="22"/>
      <c r="L241" s="22"/>
      <c r="M241" s="22"/>
      <c r="N241" s="22"/>
      <c r="O241" s="22"/>
      <c r="P241" s="22"/>
      <c r="Q241" s="22"/>
      <c r="R241" s="23"/>
    </row>
    <row r="242" s="3" customFormat="1" ht="14.25" spans="1:18">
      <c r="A242" s="21"/>
      <c r="B242" s="22"/>
      <c r="C242" s="22"/>
      <c r="D242" s="23"/>
      <c r="E242" s="22"/>
      <c r="F242" s="21"/>
      <c r="G242" s="22"/>
      <c r="H242" s="22"/>
      <c r="I242" s="22"/>
      <c r="J242" s="22"/>
      <c r="K242" s="22"/>
      <c r="L242" s="22"/>
      <c r="M242" s="22"/>
      <c r="N242" s="22"/>
      <c r="O242" s="22"/>
      <c r="P242" s="22"/>
      <c r="Q242" s="22"/>
      <c r="R242" s="23"/>
    </row>
    <row r="243" s="3" customFormat="1" ht="14.25" spans="1:18">
      <c r="A243" s="21"/>
      <c r="B243" s="22"/>
      <c r="C243" s="22"/>
      <c r="D243" s="23"/>
      <c r="E243" s="22"/>
      <c r="F243" s="21"/>
      <c r="G243" s="22"/>
      <c r="H243" s="22"/>
      <c r="I243" s="22"/>
      <c r="J243" s="22"/>
      <c r="K243" s="22"/>
      <c r="L243" s="22"/>
      <c r="M243" s="22"/>
      <c r="N243" s="22"/>
      <c r="O243" s="22"/>
      <c r="P243" s="22"/>
      <c r="Q243" s="22"/>
      <c r="R243" s="23"/>
    </row>
    <row r="244" s="3" customFormat="1" ht="14.25" spans="1:18">
      <c r="A244" s="21"/>
      <c r="B244" s="22"/>
      <c r="C244" s="22"/>
      <c r="D244" s="23"/>
      <c r="E244" s="22"/>
      <c r="F244" s="21"/>
      <c r="G244" s="22"/>
      <c r="H244" s="22"/>
      <c r="I244" s="22"/>
      <c r="J244" s="22"/>
      <c r="K244" s="22"/>
      <c r="L244" s="22"/>
      <c r="M244" s="22"/>
      <c r="N244" s="22"/>
      <c r="O244" s="22"/>
      <c r="P244" s="22"/>
      <c r="Q244" s="22"/>
      <c r="R244" s="23"/>
    </row>
    <row r="245" s="1" customFormat="1" spans="1:18">
      <c r="A245" s="21"/>
      <c r="B245" s="22"/>
      <c r="C245" s="22"/>
      <c r="D245" s="23"/>
      <c r="E245" s="22"/>
      <c r="F245" s="21"/>
      <c r="G245" s="22"/>
      <c r="H245" s="22"/>
      <c r="I245" s="22"/>
      <c r="J245" s="22"/>
      <c r="K245" s="22"/>
      <c r="L245" s="22"/>
      <c r="M245" s="22"/>
      <c r="N245" s="22"/>
      <c r="O245" s="22"/>
      <c r="P245" s="22"/>
      <c r="Q245" s="22"/>
      <c r="R245" s="23"/>
    </row>
    <row r="246" s="3" customFormat="1" ht="14.25" spans="1:18">
      <c r="A246" s="21"/>
      <c r="B246" s="22"/>
      <c r="C246" s="22"/>
      <c r="D246" s="23"/>
      <c r="E246" s="22"/>
      <c r="F246" s="21"/>
      <c r="G246" s="22"/>
      <c r="H246" s="22"/>
      <c r="I246" s="22"/>
      <c r="J246" s="22"/>
      <c r="K246" s="22"/>
      <c r="L246" s="22"/>
      <c r="M246" s="22"/>
      <c r="N246" s="22"/>
      <c r="O246" s="22"/>
      <c r="P246" s="22"/>
      <c r="Q246" s="22"/>
      <c r="R246" s="23"/>
    </row>
    <row r="247" s="3" customFormat="1" ht="14.25" spans="1:18">
      <c r="A247" s="21"/>
      <c r="B247" s="22"/>
      <c r="C247" s="22"/>
      <c r="D247" s="23"/>
      <c r="E247" s="22"/>
      <c r="F247" s="21"/>
      <c r="G247" s="22"/>
      <c r="H247" s="22"/>
      <c r="I247" s="22"/>
      <c r="J247" s="22"/>
      <c r="K247" s="22"/>
      <c r="L247" s="22"/>
      <c r="M247" s="22"/>
      <c r="N247" s="22"/>
      <c r="O247" s="22"/>
      <c r="P247" s="22"/>
      <c r="Q247" s="22"/>
      <c r="R247" s="23"/>
    </row>
    <row r="248" s="10" customFormat="1" spans="1:18">
      <c r="A248" s="21"/>
      <c r="B248" s="22"/>
      <c r="C248" s="22"/>
      <c r="D248" s="23"/>
      <c r="E248" s="22"/>
      <c r="F248" s="21"/>
      <c r="G248" s="22"/>
      <c r="H248" s="22"/>
      <c r="I248" s="22"/>
      <c r="J248" s="22"/>
      <c r="K248" s="22"/>
      <c r="L248" s="22"/>
      <c r="M248" s="22"/>
      <c r="N248" s="22"/>
      <c r="O248" s="22"/>
      <c r="P248" s="22"/>
      <c r="Q248" s="22"/>
      <c r="R248" s="23"/>
    </row>
    <row r="249" s="3" customFormat="1" ht="14.25" spans="1:18">
      <c r="A249" s="21"/>
      <c r="B249" s="22"/>
      <c r="C249" s="22"/>
      <c r="D249" s="23"/>
      <c r="E249" s="22"/>
      <c r="F249" s="21"/>
      <c r="G249" s="22"/>
      <c r="H249" s="22"/>
      <c r="I249" s="22"/>
      <c r="J249" s="22"/>
      <c r="K249" s="22"/>
      <c r="L249" s="22"/>
      <c r="M249" s="22"/>
      <c r="N249" s="22"/>
      <c r="O249" s="22"/>
      <c r="P249" s="22"/>
      <c r="Q249" s="22"/>
      <c r="R249" s="23"/>
    </row>
    <row r="250" s="3" customFormat="1" ht="14.25" spans="1:18">
      <c r="A250" s="21"/>
      <c r="B250" s="22"/>
      <c r="C250" s="22"/>
      <c r="D250" s="23"/>
      <c r="E250" s="22"/>
      <c r="F250" s="21"/>
      <c r="G250" s="22"/>
      <c r="H250" s="22"/>
      <c r="I250" s="22"/>
      <c r="J250" s="22"/>
      <c r="K250" s="22"/>
      <c r="L250" s="22"/>
      <c r="M250" s="22"/>
      <c r="N250" s="22"/>
      <c r="O250" s="22"/>
      <c r="P250" s="22"/>
      <c r="Q250" s="22"/>
      <c r="R250" s="23"/>
    </row>
    <row r="251" s="3" customFormat="1" ht="14.25" spans="1:18">
      <c r="A251" s="21"/>
      <c r="B251" s="22"/>
      <c r="C251" s="22"/>
      <c r="D251" s="23"/>
      <c r="E251" s="22"/>
      <c r="F251" s="21"/>
      <c r="G251" s="22"/>
      <c r="H251" s="22"/>
      <c r="I251" s="22"/>
      <c r="J251" s="22"/>
      <c r="K251" s="22"/>
      <c r="L251" s="22"/>
      <c r="M251" s="22"/>
      <c r="N251" s="22"/>
      <c r="O251" s="22"/>
      <c r="P251" s="22"/>
      <c r="Q251" s="22"/>
      <c r="R251" s="23"/>
    </row>
    <row r="252" s="3" customFormat="1" ht="14.25" spans="1:18">
      <c r="A252" s="21"/>
      <c r="B252" s="22"/>
      <c r="C252" s="22"/>
      <c r="D252" s="23"/>
      <c r="E252" s="22"/>
      <c r="F252" s="21"/>
      <c r="G252" s="22"/>
      <c r="H252" s="22"/>
      <c r="I252" s="22"/>
      <c r="J252" s="22"/>
      <c r="K252" s="22"/>
      <c r="L252" s="22"/>
      <c r="M252" s="22"/>
      <c r="N252" s="22"/>
      <c r="O252" s="22"/>
      <c r="P252" s="22"/>
      <c r="Q252" s="22"/>
      <c r="R252" s="23"/>
    </row>
    <row r="253" s="1" customFormat="1" spans="1:18">
      <c r="A253" s="21"/>
      <c r="B253" s="22"/>
      <c r="C253" s="22"/>
      <c r="D253" s="23"/>
      <c r="E253" s="22"/>
      <c r="F253" s="21"/>
      <c r="G253" s="22"/>
      <c r="H253" s="22"/>
      <c r="I253" s="22"/>
      <c r="J253" s="22"/>
      <c r="K253" s="22"/>
      <c r="L253" s="22"/>
      <c r="M253" s="22"/>
      <c r="N253" s="22"/>
      <c r="O253" s="22"/>
      <c r="P253" s="22"/>
      <c r="Q253" s="22"/>
      <c r="R253" s="23"/>
    </row>
    <row r="254" s="16" customFormat="1" ht="14.25" spans="1:18">
      <c r="A254" s="21"/>
      <c r="B254" s="22"/>
      <c r="C254" s="22"/>
      <c r="D254" s="23"/>
      <c r="E254" s="22"/>
      <c r="F254" s="21"/>
      <c r="G254" s="22"/>
      <c r="H254" s="22"/>
      <c r="I254" s="22"/>
      <c r="J254" s="22"/>
      <c r="K254" s="22"/>
      <c r="L254" s="22"/>
      <c r="M254" s="22"/>
      <c r="N254" s="22"/>
      <c r="O254" s="22"/>
      <c r="P254" s="22"/>
      <c r="Q254" s="22"/>
      <c r="R254" s="23"/>
    </row>
    <row r="255" s="16" customFormat="1" ht="14.25" spans="1:18">
      <c r="A255" s="21"/>
      <c r="B255" s="22"/>
      <c r="C255" s="22"/>
      <c r="D255" s="23"/>
      <c r="E255" s="22"/>
      <c r="F255" s="21"/>
      <c r="G255" s="22"/>
      <c r="H255" s="22"/>
      <c r="I255" s="22"/>
      <c r="J255" s="22"/>
      <c r="K255" s="22"/>
      <c r="L255" s="22"/>
      <c r="M255" s="22"/>
      <c r="N255" s="22"/>
      <c r="O255" s="22"/>
      <c r="P255" s="22"/>
      <c r="Q255" s="22"/>
      <c r="R255" s="23"/>
    </row>
    <row r="256" s="2" customFormat="1" spans="1:18">
      <c r="A256" s="21"/>
      <c r="B256" s="22"/>
      <c r="C256" s="22"/>
      <c r="D256" s="23"/>
      <c r="E256" s="22"/>
      <c r="F256" s="21"/>
      <c r="G256" s="22"/>
      <c r="H256" s="22"/>
      <c r="I256" s="22"/>
      <c r="J256" s="22"/>
      <c r="K256" s="22"/>
      <c r="L256" s="22"/>
      <c r="M256" s="22"/>
      <c r="N256" s="22"/>
      <c r="O256" s="22"/>
      <c r="P256" s="22"/>
      <c r="Q256" s="22"/>
      <c r="R256" s="23"/>
    </row>
    <row r="257" s="16" customFormat="1" ht="14.25" spans="1:18">
      <c r="A257" s="21"/>
      <c r="B257" s="22"/>
      <c r="C257" s="22"/>
      <c r="D257" s="23"/>
      <c r="E257" s="22"/>
      <c r="F257" s="21"/>
      <c r="G257" s="22"/>
      <c r="H257" s="22"/>
      <c r="I257" s="22"/>
      <c r="J257" s="22"/>
      <c r="K257" s="22"/>
      <c r="L257" s="22"/>
      <c r="M257" s="22"/>
      <c r="N257" s="22"/>
      <c r="O257" s="22"/>
      <c r="P257" s="22"/>
      <c r="Q257" s="22"/>
      <c r="R257" s="23"/>
    </row>
    <row r="258" s="2" customFormat="1" spans="1:18">
      <c r="A258" s="21"/>
      <c r="B258" s="22"/>
      <c r="C258" s="22"/>
      <c r="D258" s="23"/>
      <c r="E258" s="22"/>
      <c r="F258" s="21"/>
      <c r="G258" s="22"/>
      <c r="H258" s="22"/>
      <c r="I258" s="22"/>
      <c r="J258" s="22"/>
      <c r="K258" s="22"/>
      <c r="L258" s="22"/>
      <c r="M258" s="22"/>
      <c r="N258" s="22"/>
      <c r="O258" s="22"/>
      <c r="P258" s="22"/>
      <c r="Q258" s="22"/>
      <c r="R258" s="23"/>
    </row>
    <row r="259" s="16" customFormat="1" ht="14.25" spans="1:18">
      <c r="A259" s="21"/>
      <c r="B259" s="22"/>
      <c r="C259" s="22"/>
      <c r="D259" s="23"/>
      <c r="E259" s="22"/>
      <c r="F259" s="21"/>
      <c r="G259" s="22"/>
      <c r="H259" s="22"/>
      <c r="I259" s="22"/>
      <c r="J259" s="22"/>
      <c r="K259" s="22"/>
      <c r="L259" s="22"/>
      <c r="M259" s="22"/>
      <c r="N259" s="22"/>
      <c r="O259" s="22"/>
      <c r="P259" s="22"/>
      <c r="Q259" s="22"/>
      <c r="R259" s="23"/>
    </row>
    <row r="260" s="2" customFormat="1" spans="1:18">
      <c r="A260" s="21"/>
      <c r="B260" s="22"/>
      <c r="C260" s="22"/>
      <c r="D260" s="23"/>
      <c r="E260" s="22"/>
      <c r="F260" s="21"/>
      <c r="G260" s="22"/>
      <c r="H260" s="22"/>
      <c r="I260" s="22"/>
      <c r="J260" s="22"/>
      <c r="K260" s="22"/>
      <c r="L260" s="22"/>
      <c r="M260" s="22"/>
      <c r="N260" s="22"/>
      <c r="O260" s="22"/>
      <c r="P260" s="22"/>
      <c r="Q260" s="22"/>
      <c r="R260" s="23"/>
    </row>
    <row r="261" s="17" customFormat="1" spans="1:18">
      <c r="A261" s="21"/>
      <c r="B261" s="22"/>
      <c r="C261" s="22"/>
      <c r="D261" s="23"/>
      <c r="E261" s="22"/>
      <c r="F261" s="21"/>
      <c r="G261" s="22"/>
      <c r="H261" s="22"/>
      <c r="I261" s="22"/>
      <c r="J261" s="22"/>
      <c r="K261" s="22"/>
      <c r="L261" s="22"/>
      <c r="M261" s="22"/>
      <c r="N261" s="22"/>
      <c r="O261" s="22"/>
      <c r="P261" s="22"/>
      <c r="Q261" s="22"/>
      <c r="R261" s="23"/>
    </row>
    <row r="262" s="17" customFormat="1" spans="1:18">
      <c r="A262" s="21"/>
      <c r="B262" s="22"/>
      <c r="C262" s="22"/>
      <c r="D262" s="23"/>
      <c r="E262" s="22"/>
      <c r="F262" s="21"/>
      <c r="G262" s="22"/>
      <c r="H262" s="22"/>
      <c r="I262" s="22"/>
      <c r="J262" s="22"/>
      <c r="K262" s="22"/>
      <c r="L262" s="22"/>
      <c r="M262" s="22"/>
      <c r="N262" s="22"/>
      <c r="O262" s="22"/>
      <c r="P262" s="22"/>
      <c r="Q262" s="22"/>
      <c r="R262" s="23"/>
    </row>
    <row r="263" s="17" customFormat="1" spans="1:18">
      <c r="A263" s="21"/>
      <c r="B263" s="22"/>
      <c r="C263" s="22"/>
      <c r="D263" s="23"/>
      <c r="E263" s="22"/>
      <c r="F263" s="21"/>
      <c r="G263" s="22"/>
      <c r="H263" s="22"/>
      <c r="I263" s="22"/>
      <c r="J263" s="22"/>
      <c r="K263" s="22"/>
      <c r="L263" s="22"/>
      <c r="M263" s="22"/>
      <c r="N263" s="22"/>
      <c r="O263" s="22"/>
      <c r="P263" s="22"/>
      <c r="Q263" s="22"/>
      <c r="R263" s="23"/>
    </row>
    <row r="264" s="16" customFormat="1" ht="14.25" spans="1:18">
      <c r="A264" s="21"/>
      <c r="B264" s="22"/>
      <c r="C264" s="22"/>
      <c r="D264" s="23"/>
      <c r="E264" s="22"/>
      <c r="F264" s="21"/>
      <c r="G264" s="22"/>
      <c r="H264" s="22"/>
      <c r="I264" s="22"/>
      <c r="J264" s="22"/>
      <c r="K264" s="22"/>
      <c r="L264" s="22"/>
      <c r="M264" s="22"/>
      <c r="N264" s="22"/>
      <c r="O264" s="22"/>
      <c r="P264" s="22"/>
      <c r="Q264" s="22"/>
      <c r="R264" s="23"/>
    </row>
    <row r="265" s="1" customFormat="1" spans="1:18">
      <c r="A265" s="21"/>
      <c r="B265" s="22"/>
      <c r="C265" s="22"/>
      <c r="D265" s="23"/>
      <c r="E265" s="22"/>
      <c r="F265" s="21"/>
      <c r="G265" s="22"/>
      <c r="H265" s="22"/>
      <c r="I265" s="22"/>
      <c r="J265" s="22"/>
      <c r="K265" s="22"/>
      <c r="L265" s="22"/>
      <c r="M265" s="22"/>
      <c r="N265" s="22"/>
      <c r="O265" s="22"/>
      <c r="P265" s="22"/>
      <c r="Q265" s="22"/>
      <c r="R265" s="23"/>
    </row>
    <row r="266" s="1" customFormat="1" spans="1:18">
      <c r="A266" s="21"/>
      <c r="B266" s="22"/>
      <c r="C266" s="22"/>
      <c r="D266" s="23"/>
      <c r="E266" s="22"/>
      <c r="F266" s="21"/>
      <c r="G266" s="22"/>
      <c r="H266" s="22"/>
      <c r="I266" s="22"/>
      <c r="J266" s="22"/>
      <c r="K266" s="22"/>
      <c r="L266" s="22"/>
      <c r="M266" s="22"/>
      <c r="N266" s="22"/>
      <c r="O266" s="22"/>
      <c r="P266" s="22"/>
      <c r="Q266" s="22"/>
      <c r="R266" s="23"/>
    </row>
    <row r="267" s="1" customFormat="1" spans="1:18">
      <c r="A267" s="21"/>
      <c r="B267" s="22"/>
      <c r="C267" s="22"/>
      <c r="D267" s="23"/>
      <c r="E267" s="22"/>
      <c r="F267" s="21"/>
      <c r="G267" s="22"/>
      <c r="H267" s="22"/>
      <c r="I267" s="22"/>
      <c r="J267" s="22"/>
      <c r="K267" s="22"/>
      <c r="L267" s="22"/>
      <c r="M267" s="22"/>
      <c r="N267" s="22"/>
      <c r="O267" s="22"/>
      <c r="P267" s="22"/>
      <c r="Q267" s="22"/>
      <c r="R267" s="23"/>
    </row>
    <row r="268" s="1" customFormat="1" spans="1:18">
      <c r="A268" s="21"/>
      <c r="B268" s="22"/>
      <c r="C268" s="22"/>
      <c r="D268" s="23"/>
      <c r="E268" s="22"/>
      <c r="F268" s="21"/>
      <c r="G268" s="22"/>
      <c r="H268" s="22"/>
      <c r="I268" s="22"/>
      <c r="J268" s="22"/>
      <c r="K268" s="22"/>
      <c r="L268" s="22"/>
      <c r="M268" s="22"/>
      <c r="N268" s="22"/>
      <c r="O268" s="22"/>
      <c r="P268" s="22"/>
      <c r="Q268" s="22"/>
      <c r="R268" s="23"/>
    </row>
    <row r="269" s="1" customFormat="1" spans="1:18">
      <c r="A269" s="21"/>
      <c r="B269" s="22"/>
      <c r="C269" s="22"/>
      <c r="D269" s="23"/>
      <c r="E269" s="22"/>
      <c r="F269" s="21"/>
      <c r="G269" s="22"/>
      <c r="H269" s="22"/>
      <c r="I269" s="22"/>
      <c r="J269" s="22"/>
      <c r="K269" s="22"/>
      <c r="L269" s="22"/>
      <c r="M269" s="22"/>
      <c r="N269" s="22"/>
      <c r="O269" s="22"/>
      <c r="P269" s="22"/>
      <c r="Q269" s="22"/>
      <c r="R269" s="23"/>
    </row>
    <row r="270" s="18" customFormat="1" ht="12" spans="1:18">
      <c r="A270" s="21"/>
      <c r="B270" s="22"/>
      <c r="C270" s="22"/>
      <c r="D270" s="23"/>
      <c r="E270" s="22"/>
      <c r="F270" s="21"/>
      <c r="G270" s="22"/>
      <c r="H270" s="22"/>
      <c r="I270" s="22"/>
      <c r="J270" s="22"/>
      <c r="K270" s="22"/>
      <c r="L270" s="22"/>
      <c r="M270" s="22"/>
      <c r="N270" s="22"/>
      <c r="O270" s="22"/>
      <c r="P270" s="22"/>
      <c r="Q270" s="22"/>
      <c r="R270" s="23"/>
    </row>
    <row r="271" s="18" customFormat="1" ht="12" spans="1:18">
      <c r="A271" s="21"/>
      <c r="B271" s="22"/>
      <c r="C271" s="22"/>
      <c r="D271" s="23"/>
      <c r="E271" s="22"/>
      <c r="F271" s="21"/>
      <c r="G271" s="22"/>
      <c r="H271" s="22"/>
      <c r="I271" s="22"/>
      <c r="J271" s="22"/>
      <c r="K271" s="22"/>
      <c r="L271" s="22"/>
      <c r="M271" s="22"/>
      <c r="N271" s="22"/>
      <c r="O271" s="22"/>
      <c r="P271" s="22"/>
      <c r="Q271" s="22"/>
      <c r="R271" s="23"/>
    </row>
    <row r="272" s="1" customFormat="1" spans="1:18">
      <c r="A272" s="21"/>
      <c r="B272" s="22"/>
      <c r="C272" s="22"/>
      <c r="D272" s="23"/>
      <c r="E272" s="22"/>
      <c r="F272" s="21"/>
      <c r="G272" s="22"/>
      <c r="H272" s="22"/>
      <c r="I272" s="22"/>
      <c r="J272" s="22"/>
      <c r="K272" s="22"/>
      <c r="L272" s="22"/>
      <c r="M272" s="22"/>
      <c r="N272" s="22"/>
      <c r="O272" s="22"/>
      <c r="P272" s="22"/>
      <c r="Q272" s="22"/>
      <c r="R272" s="23"/>
    </row>
    <row r="273" s="3" customFormat="1" ht="14.25" spans="1:18">
      <c r="A273" s="21"/>
      <c r="B273" s="22"/>
      <c r="C273" s="22"/>
      <c r="D273" s="23"/>
      <c r="E273" s="22"/>
      <c r="F273" s="21"/>
      <c r="G273" s="22"/>
      <c r="H273" s="22"/>
      <c r="I273" s="22"/>
      <c r="J273" s="22"/>
      <c r="K273" s="22"/>
      <c r="L273" s="22"/>
      <c r="M273" s="22"/>
      <c r="N273" s="22"/>
      <c r="O273" s="22"/>
      <c r="P273" s="22"/>
      <c r="Q273" s="22"/>
      <c r="R273" s="23"/>
    </row>
    <row r="274" s="9" customFormat="1" spans="1:18">
      <c r="A274" s="21"/>
      <c r="B274" s="22"/>
      <c r="C274" s="22"/>
      <c r="D274" s="23"/>
      <c r="E274" s="22"/>
      <c r="F274" s="21"/>
      <c r="G274" s="22"/>
      <c r="H274" s="22"/>
      <c r="I274" s="22"/>
      <c r="J274" s="22"/>
      <c r="K274" s="22"/>
      <c r="L274" s="22"/>
      <c r="M274" s="22"/>
      <c r="N274" s="22"/>
      <c r="O274" s="22"/>
      <c r="P274" s="22"/>
      <c r="Q274" s="22"/>
      <c r="R274" s="23"/>
    </row>
    <row r="275" s="1" customFormat="1" spans="1:18">
      <c r="A275" s="21"/>
      <c r="B275" s="22"/>
      <c r="C275" s="22"/>
      <c r="D275" s="23"/>
      <c r="E275" s="22"/>
      <c r="F275" s="21"/>
      <c r="G275" s="22"/>
      <c r="H275" s="22"/>
      <c r="I275" s="22"/>
      <c r="J275" s="22"/>
      <c r="K275" s="22"/>
      <c r="L275" s="22"/>
      <c r="M275" s="22"/>
      <c r="N275" s="22"/>
      <c r="O275" s="22"/>
      <c r="P275" s="22"/>
      <c r="Q275" s="22"/>
      <c r="R275" s="23"/>
    </row>
    <row r="276" s="3" customFormat="1" ht="14.25" spans="1:18">
      <c r="A276" s="21"/>
      <c r="B276" s="22"/>
      <c r="C276" s="22"/>
      <c r="D276" s="23"/>
      <c r="E276" s="22"/>
      <c r="F276" s="21"/>
      <c r="G276" s="22"/>
      <c r="H276" s="22"/>
      <c r="I276" s="22"/>
      <c r="J276" s="22"/>
      <c r="K276" s="22"/>
      <c r="L276" s="22"/>
      <c r="M276" s="22"/>
      <c r="N276" s="22"/>
      <c r="O276" s="22"/>
      <c r="P276" s="22"/>
      <c r="Q276" s="22"/>
      <c r="R276" s="23"/>
    </row>
    <row r="277" s="19" customFormat="1" spans="1:18">
      <c r="A277" s="21"/>
      <c r="B277" s="22"/>
      <c r="C277" s="22"/>
      <c r="D277" s="23"/>
      <c r="E277" s="22"/>
      <c r="F277" s="21"/>
      <c r="G277" s="22"/>
      <c r="H277" s="22"/>
      <c r="I277" s="22"/>
      <c r="J277" s="22"/>
      <c r="K277" s="22"/>
      <c r="L277" s="22"/>
      <c r="M277" s="22"/>
      <c r="N277" s="22"/>
      <c r="O277" s="22"/>
      <c r="P277" s="22"/>
      <c r="Q277" s="22"/>
      <c r="R277" s="23"/>
    </row>
    <row r="278" s="19" customFormat="1" spans="1:18">
      <c r="A278" s="21"/>
      <c r="B278" s="22"/>
      <c r="C278" s="22"/>
      <c r="D278" s="23"/>
      <c r="E278" s="22"/>
      <c r="F278" s="21"/>
      <c r="G278" s="22"/>
      <c r="H278" s="22"/>
      <c r="I278" s="22"/>
      <c r="J278" s="22"/>
      <c r="K278" s="22"/>
      <c r="L278" s="22"/>
      <c r="M278" s="22"/>
      <c r="N278" s="22"/>
      <c r="O278" s="22"/>
      <c r="P278" s="22"/>
      <c r="Q278" s="22"/>
      <c r="R278" s="23"/>
    </row>
    <row r="279" s="1" customFormat="1" spans="1:18">
      <c r="A279" s="21"/>
      <c r="B279" s="22"/>
      <c r="C279" s="22"/>
      <c r="D279" s="23"/>
      <c r="E279" s="22"/>
      <c r="F279" s="21"/>
      <c r="G279" s="22"/>
      <c r="H279" s="22"/>
      <c r="I279" s="22"/>
      <c r="J279" s="22"/>
      <c r="K279" s="22"/>
      <c r="L279" s="22"/>
      <c r="M279" s="22"/>
      <c r="N279" s="22"/>
      <c r="O279" s="22"/>
      <c r="P279" s="22"/>
      <c r="Q279" s="22"/>
      <c r="R279" s="23"/>
    </row>
    <row r="280" s="16" customFormat="1" ht="14.25" spans="1:18">
      <c r="A280" s="21"/>
      <c r="B280" s="22"/>
      <c r="C280" s="22"/>
      <c r="D280" s="23"/>
      <c r="E280" s="22"/>
      <c r="F280" s="21"/>
      <c r="G280" s="22"/>
      <c r="H280" s="22"/>
      <c r="I280" s="22"/>
      <c r="J280" s="22"/>
      <c r="K280" s="22"/>
      <c r="L280" s="22"/>
      <c r="M280" s="22"/>
      <c r="N280" s="22"/>
      <c r="O280" s="22"/>
      <c r="P280" s="22"/>
      <c r="Q280" s="22"/>
      <c r="R280" s="23"/>
    </row>
    <row r="281" s="16" customFormat="1" ht="14.25" spans="1:18">
      <c r="A281" s="21"/>
      <c r="B281" s="22"/>
      <c r="C281" s="22"/>
      <c r="D281" s="23"/>
      <c r="E281" s="22"/>
      <c r="F281" s="21"/>
      <c r="G281" s="22"/>
      <c r="H281" s="22"/>
      <c r="I281" s="22"/>
      <c r="J281" s="22"/>
      <c r="K281" s="22"/>
      <c r="L281" s="22"/>
      <c r="M281" s="22"/>
      <c r="N281" s="22"/>
      <c r="O281" s="22"/>
      <c r="P281" s="22"/>
      <c r="Q281" s="22"/>
      <c r="R281" s="23"/>
    </row>
    <row r="282" s="16" customFormat="1" ht="14.25" spans="1:18">
      <c r="A282" s="21"/>
      <c r="B282" s="22"/>
      <c r="C282" s="22"/>
      <c r="D282" s="23"/>
      <c r="E282" s="22"/>
      <c r="F282" s="21"/>
      <c r="G282" s="22"/>
      <c r="H282" s="22"/>
      <c r="I282" s="22"/>
      <c r="J282" s="22"/>
      <c r="K282" s="22"/>
      <c r="L282" s="22"/>
      <c r="M282" s="22"/>
      <c r="N282" s="22"/>
      <c r="O282" s="22"/>
      <c r="P282" s="22"/>
      <c r="Q282" s="22"/>
      <c r="R282" s="23"/>
    </row>
    <row r="283" s="16" customFormat="1" ht="14.25" spans="1:18">
      <c r="A283" s="21"/>
      <c r="B283" s="22"/>
      <c r="C283" s="22"/>
      <c r="D283" s="23"/>
      <c r="E283" s="22"/>
      <c r="F283" s="21"/>
      <c r="G283" s="22"/>
      <c r="H283" s="22"/>
      <c r="I283" s="22"/>
      <c r="J283" s="22"/>
      <c r="K283" s="22"/>
      <c r="L283" s="22"/>
      <c r="M283" s="22"/>
      <c r="N283" s="22"/>
      <c r="O283" s="22"/>
      <c r="P283" s="22"/>
      <c r="Q283" s="22"/>
      <c r="R283" s="23"/>
    </row>
    <row r="284" s="17" customFormat="1" spans="1:18">
      <c r="A284" s="21"/>
      <c r="B284" s="22"/>
      <c r="C284" s="22"/>
      <c r="D284" s="23"/>
      <c r="E284" s="22"/>
      <c r="F284" s="21"/>
      <c r="G284" s="22"/>
      <c r="H284" s="22"/>
      <c r="I284" s="22"/>
      <c r="J284" s="22"/>
      <c r="K284" s="22"/>
      <c r="L284" s="22"/>
      <c r="M284" s="22"/>
      <c r="N284" s="22"/>
      <c r="O284" s="22"/>
      <c r="P284" s="22"/>
      <c r="Q284" s="22"/>
      <c r="R284" s="23"/>
    </row>
    <row r="285" s="20" customFormat="1" ht="14.25" spans="1:18">
      <c r="A285" s="21"/>
      <c r="B285" s="22"/>
      <c r="C285" s="22"/>
      <c r="D285" s="23"/>
      <c r="E285" s="22"/>
      <c r="F285" s="21"/>
      <c r="G285" s="22"/>
      <c r="H285" s="22"/>
      <c r="I285" s="22"/>
      <c r="J285" s="22"/>
      <c r="K285" s="22"/>
      <c r="L285" s="22"/>
      <c r="M285" s="22"/>
      <c r="N285" s="22"/>
      <c r="O285" s="22"/>
      <c r="P285" s="22"/>
      <c r="Q285" s="22"/>
      <c r="R285" s="23"/>
    </row>
    <row r="286" s="16" customFormat="1" ht="14.25" spans="1:18">
      <c r="A286" s="21"/>
      <c r="B286" s="22"/>
      <c r="C286" s="22"/>
      <c r="D286" s="23"/>
      <c r="E286" s="22"/>
      <c r="F286" s="21"/>
      <c r="G286" s="22"/>
      <c r="H286" s="22"/>
      <c r="I286" s="22"/>
      <c r="J286" s="22"/>
      <c r="K286" s="22"/>
      <c r="L286" s="22"/>
      <c r="M286" s="22"/>
      <c r="N286" s="22"/>
      <c r="O286" s="22"/>
      <c r="P286" s="22"/>
      <c r="Q286" s="22"/>
      <c r="R286" s="23"/>
    </row>
    <row r="287" s="16" customFormat="1" ht="14.25" spans="1:18">
      <c r="A287" s="21"/>
      <c r="B287" s="22"/>
      <c r="C287" s="22"/>
      <c r="D287" s="23"/>
      <c r="E287" s="22"/>
      <c r="F287" s="21"/>
      <c r="G287" s="22"/>
      <c r="H287" s="22"/>
      <c r="I287" s="22"/>
      <c r="J287" s="22"/>
      <c r="K287" s="22"/>
      <c r="L287" s="22"/>
      <c r="M287" s="22"/>
      <c r="N287" s="22"/>
      <c r="O287" s="22"/>
      <c r="P287" s="22"/>
      <c r="Q287" s="22"/>
      <c r="R287" s="23"/>
    </row>
    <row r="288" s="16" customFormat="1" ht="14.25" spans="1:18">
      <c r="A288" s="21"/>
      <c r="B288" s="22"/>
      <c r="C288" s="22"/>
      <c r="D288" s="23"/>
      <c r="E288" s="22"/>
      <c r="F288" s="21"/>
      <c r="G288" s="22"/>
      <c r="H288" s="22"/>
      <c r="I288" s="22"/>
      <c r="J288" s="22"/>
      <c r="K288" s="22"/>
      <c r="L288" s="22"/>
      <c r="M288" s="22"/>
      <c r="N288" s="22"/>
      <c r="O288" s="22"/>
      <c r="P288" s="22"/>
      <c r="Q288" s="22"/>
      <c r="R288" s="23"/>
    </row>
    <row r="289" s="16" customFormat="1" ht="14.25" spans="1:18">
      <c r="A289" s="21"/>
      <c r="B289" s="22"/>
      <c r="C289" s="22"/>
      <c r="D289" s="23"/>
      <c r="E289" s="22"/>
      <c r="F289" s="21"/>
      <c r="G289" s="22"/>
      <c r="H289" s="22"/>
      <c r="I289" s="22"/>
      <c r="J289" s="22"/>
      <c r="K289" s="22"/>
      <c r="L289" s="22"/>
      <c r="M289" s="22"/>
      <c r="N289" s="22"/>
      <c r="O289" s="22"/>
      <c r="P289" s="22"/>
      <c r="Q289" s="22"/>
      <c r="R289" s="23"/>
    </row>
    <row r="290" s="16" customFormat="1" ht="14.25" spans="1:18">
      <c r="A290" s="21"/>
      <c r="B290" s="22"/>
      <c r="C290" s="22"/>
      <c r="D290" s="23"/>
      <c r="E290" s="22"/>
      <c r="F290" s="21"/>
      <c r="G290" s="22"/>
      <c r="H290" s="22"/>
      <c r="I290" s="22"/>
      <c r="J290" s="22"/>
      <c r="K290" s="22"/>
      <c r="L290" s="22"/>
      <c r="M290" s="22"/>
      <c r="N290" s="22"/>
      <c r="O290" s="22"/>
      <c r="P290" s="22"/>
      <c r="Q290" s="22"/>
      <c r="R290" s="23"/>
    </row>
    <row r="291" s="16" customFormat="1" ht="14.25" spans="1:18">
      <c r="A291" s="21"/>
      <c r="B291" s="22"/>
      <c r="C291" s="22"/>
      <c r="D291" s="23"/>
      <c r="E291" s="22"/>
      <c r="F291" s="21"/>
      <c r="G291" s="22"/>
      <c r="H291" s="22"/>
      <c r="I291" s="22"/>
      <c r="J291" s="22"/>
      <c r="K291" s="22"/>
      <c r="L291" s="22"/>
      <c r="M291" s="22"/>
      <c r="N291" s="22"/>
      <c r="O291" s="22"/>
      <c r="P291" s="22"/>
      <c r="Q291" s="22"/>
      <c r="R291" s="23"/>
    </row>
    <row r="292" s="16" customFormat="1" ht="14.25" spans="1:18">
      <c r="A292" s="21"/>
      <c r="B292" s="22"/>
      <c r="C292" s="22"/>
      <c r="D292" s="23"/>
      <c r="E292" s="22"/>
      <c r="F292" s="21"/>
      <c r="G292" s="22"/>
      <c r="H292" s="22"/>
      <c r="I292" s="22"/>
      <c r="J292" s="22"/>
      <c r="K292" s="22"/>
      <c r="L292" s="22"/>
      <c r="M292" s="22"/>
      <c r="N292" s="22"/>
      <c r="O292" s="22"/>
      <c r="P292" s="22"/>
      <c r="Q292" s="22"/>
      <c r="R292" s="23"/>
    </row>
    <row r="293" s="3" customFormat="1" ht="14.25" spans="1:18">
      <c r="A293" s="21"/>
      <c r="B293" s="22"/>
      <c r="C293" s="22"/>
      <c r="D293" s="23"/>
      <c r="E293" s="22"/>
      <c r="F293" s="21"/>
      <c r="G293" s="22"/>
      <c r="H293" s="22"/>
      <c r="I293" s="22"/>
      <c r="J293" s="22"/>
      <c r="K293" s="22"/>
      <c r="L293" s="22"/>
      <c r="M293" s="22"/>
      <c r="N293" s="22"/>
      <c r="O293" s="22"/>
      <c r="P293" s="22"/>
      <c r="Q293" s="22"/>
      <c r="R293" s="23"/>
    </row>
    <row r="294" s="3" customFormat="1" ht="14.25" spans="1:18">
      <c r="A294" s="21"/>
      <c r="B294" s="22"/>
      <c r="C294" s="22"/>
      <c r="D294" s="23"/>
      <c r="E294" s="22"/>
      <c r="F294" s="21"/>
      <c r="G294" s="22"/>
      <c r="H294" s="22"/>
      <c r="I294" s="22"/>
      <c r="J294" s="22"/>
      <c r="K294" s="22"/>
      <c r="L294" s="22"/>
      <c r="M294" s="22"/>
      <c r="N294" s="22"/>
      <c r="O294" s="22"/>
      <c r="P294" s="22"/>
      <c r="Q294" s="22"/>
      <c r="R294" s="23"/>
    </row>
    <row r="295" s="3" customFormat="1" ht="14.25" spans="1:18">
      <c r="A295" s="21"/>
      <c r="B295" s="22"/>
      <c r="C295" s="22"/>
      <c r="D295" s="23"/>
      <c r="E295" s="22"/>
      <c r="F295" s="21"/>
      <c r="G295" s="22"/>
      <c r="H295" s="22"/>
      <c r="I295" s="22"/>
      <c r="J295" s="22"/>
      <c r="K295" s="22"/>
      <c r="L295" s="22"/>
      <c r="M295" s="22"/>
      <c r="N295" s="22"/>
      <c r="O295" s="22"/>
      <c r="P295" s="22"/>
      <c r="Q295" s="22"/>
      <c r="R295" s="23"/>
    </row>
    <row r="296" s="16" customFormat="1" ht="14.25" spans="1:18">
      <c r="A296" s="21"/>
      <c r="B296" s="22"/>
      <c r="C296" s="22"/>
      <c r="D296" s="23"/>
      <c r="E296" s="22"/>
      <c r="F296" s="21"/>
      <c r="G296" s="22"/>
      <c r="H296" s="22"/>
      <c r="I296" s="22"/>
      <c r="J296" s="22"/>
      <c r="K296" s="22"/>
      <c r="L296" s="22"/>
      <c r="M296" s="22"/>
      <c r="N296" s="22"/>
      <c r="O296" s="22"/>
      <c r="P296" s="22"/>
      <c r="Q296" s="22"/>
      <c r="R296" s="23"/>
    </row>
    <row r="297" s="16" customFormat="1" ht="14.25" spans="1:18">
      <c r="A297" s="21"/>
      <c r="B297" s="22"/>
      <c r="C297" s="22"/>
      <c r="D297" s="23"/>
      <c r="E297" s="22"/>
      <c r="F297" s="21"/>
      <c r="G297" s="22"/>
      <c r="H297" s="22"/>
      <c r="I297" s="22"/>
      <c r="J297" s="22"/>
      <c r="K297" s="22"/>
      <c r="L297" s="22"/>
      <c r="M297" s="22"/>
      <c r="N297" s="22"/>
      <c r="O297" s="22"/>
      <c r="P297" s="22"/>
      <c r="Q297" s="22"/>
      <c r="R297" s="23"/>
    </row>
    <row r="298" s="3" customFormat="1" ht="14.25" spans="1:18">
      <c r="A298" s="21"/>
      <c r="B298" s="22"/>
      <c r="C298" s="22"/>
      <c r="D298" s="23"/>
      <c r="E298" s="22"/>
      <c r="F298" s="21"/>
      <c r="G298" s="22"/>
      <c r="H298" s="22"/>
      <c r="I298" s="22"/>
      <c r="J298" s="22"/>
      <c r="K298" s="22"/>
      <c r="L298" s="22"/>
      <c r="M298" s="22"/>
      <c r="N298" s="22"/>
      <c r="O298" s="22"/>
      <c r="P298" s="22"/>
      <c r="Q298" s="22"/>
      <c r="R298" s="23"/>
    </row>
    <row r="299" s="3" customFormat="1" ht="14.25" spans="1:18">
      <c r="A299" s="21"/>
      <c r="B299" s="22"/>
      <c r="C299" s="22"/>
      <c r="D299" s="23"/>
      <c r="E299" s="22"/>
      <c r="F299" s="21"/>
      <c r="G299" s="22"/>
      <c r="H299" s="22"/>
      <c r="I299" s="22"/>
      <c r="J299" s="22"/>
      <c r="K299" s="22"/>
      <c r="L299" s="22"/>
      <c r="M299" s="22"/>
      <c r="N299" s="22"/>
      <c r="O299" s="22"/>
      <c r="P299" s="22"/>
      <c r="Q299" s="22"/>
      <c r="R299" s="23"/>
    </row>
  </sheetData>
  <autoFilter ref="A1:R158">
    <extLst/>
  </autoFilter>
  <mergeCells count="15">
    <mergeCell ref="A1:R1"/>
    <mergeCell ref="D2:E2"/>
    <mergeCell ref="I2:N2"/>
    <mergeCell ref="A158:R158"/>
    <mergeCell ref="A2:A3"/>
    <mergeCell ref="A79:A80"/>
    <mergeCell ref="B2:B3"/>
    <mergeCell ref="C2:C3"/>
    <mergeCell ref="F2:F3"/>
    <mergeCell ref="G2:G3"/>
    <mergeCell ref="H2:H3"/>
    <mergeCell ref="O2:O3"/>
    <mergeCell ref="P2:P3"/>
    <mergeCell ref="Q2:Q3"/>
    <mergeCell ref="R2:R3"/>
  </mergeCells>
  <dataValidations count="3">
    <dataValidation type="list" allowBlank="1" showInputMessage="1" showErrorMessage="1" sqref="P7 P8 P9 P10 P11 P12 P13 P14 P15 P16 P17 P21 P22 P23 P24 P25 P29 P30 P34 P35 P40 P43 P44 P45 P46 P47 P48 P54 P55 P56 P57 P59 P60 P61 P63 P64 P68 P69 P70 P74 P76 P77 P79 P80 P81 P82 P83 P84 P85 P86 P87 P88 P89 P90 P91 P94 P95 P96 P99 P101 P102 P103 P104 P105 P106 P107 P108 P111 P112 P113 P114 P115 P116 P118 P119 P120 P121 P124 P127 P128 P129 P130 P131 P132 P135 P136 P142 P143 P150 P151 P18:P19 P27:P28 P32:P33 P36:P39 P50:P51 P65:P67 P72:P73 P92:P93 P109:P110 P122:P123 P125:P126 P133:P134 P137:P141 P144:P145 P146:P149 P152:P157">
      <formula1>"经营性,公益性,国有资产,农户"</formula1>
    </dataValidation>
    <dataValidation type="list" allowBlank="1" showInputMessage="1" showErrorMessage="1" sqref="C7 C8 C9 C10 C11 C12 C13 C14 C15 C16 C17 C21 C22 C23 C24 C25 C29 C30 C40 C43 C44 C45 C46 C47 C48 C51 C54 C55 C56 C57 C59 C60 C61 C63 C64 C68 C69 C70 C77 C80 C81 C82 C83 C91 C94 C95 C96 C97 C99 C101 C102 C103 C104 C105 C106 C107 C108 C110 C111 C112 C113 C114 C115 C116 C118 C119 C120 C121 C123 C124 C126 C127 C128 C129 C130 C131 C132 C134 C135 C136 C141 C142 C143 C150 C151 C152 C18:C19 C27:C28 C32:C33 C34:C39 C65:C67 C72:C73 C74:C76 C78:C79 C92:C93 C137:C139 C144:C145 C148:C149 C154:C157">
      <formula1>"新建,改建,扩建"</formula1>
    </dataValidation>
    <dataValidation type="list" allowBlank="1" showInputMessage="1" showErrorMessage="1" sqref="Q7 Q8 Q9 Q10 Q11 Q12 Q13 Q14 Q15 Q16 Q17 Q21 Q22 Q23 Q24 Q25 Q29 Q30 Q34 Q35 Q40 Q43 Q44 Q45 Q46 Q47 Q48 Q54 Q55 Q56 Q57 Q59 Q60 Q61 Q63 Q64 Q68 Q69 Q70 Q74 Q76 Q77 Q79 Q80 Q81 Q82 Q83 Q84 Q85 Q86 Q87 Q88 Q89 Q90 Q91 Q94 Q95 Q96 Q99 Q101 Q102 Q103 Q104 Q105 Q106 Q107 Q108 Q111 Q112 Q113 Q114 Q115 Q116 Q118 Q119 Q120 Q121 Q124 Q127 Q128 Q129 Q130 Q131 Q132 Q135 Q136 Q142 Q143 Q150 Q151 Q18:Q19 Q27:Q28 Q32:Q33 Q36:Q39 Q50:Q51 Q65:Q67 Q72:Q73 Q92:Q93 Q109:Q110 Q122:Q123 Q125:Q126 Q133:Q134 Q137:Q141 Q144:Q145 Q146:Q149 Q152:Q157">
      <formula1>"已明确,未设置"</formula1>
    </dataValidation>
  </dataValidation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89"/>
  <sheetViews>
    <sheetView workbookViewId="0">
      <selection activeCell="J17" sqref="J17"/>
    </sheetView>
  </sheetViews>
  <sheetFormatPr defaultColWidth="9" defaultRowHeight="10.5"/>
  <cols>
    <col min="1" max="1" width="18" style="21" customWidth="1"/>
    <col min="2" max="2" width="5.375" style="22" customWidth="1"/>
    <col min="3" max="3" width="3.8" style="22" customWidth="1"/>
    <col min="4" max="4" width="3.8" style="23" customWidth="1"/>
    <col min="5" max="5" width="7.1" style="22" customWidth="1"/>
    <col min="6" max="6" width="27.2" style="21" customWidth="1"/>
    <col min="7" max="7" width="8.2" style="22" customWidth="1"/>
    <col min="8" max="8" width="4.8" style="22" customWidth="1"/>
    <col min="9" max="9" width="8.5" style="22" customWidth="1"/>
    <col min="10" max="10" width="7.9" style="22" customWidth="1"/>
    <col min="11" max="11" width="9.6" style="22" customWidth="1"/>
    <col min="12" max="12" width="8.75" style="22" customWidth="1"/>
    <col min="13" max="13" width="9.125" style="22" customWidth="1"/>
    <col min="14" max="14" width="9" style="22" customWidth="1"/>
    <col min="15" max="17" width="5.6" style="22" customWidth="1"/>
    <col min="18" max="18" width="6.7" style="23" customWidth="1"/>
    <col min="19" max="16384" width="9" style="23"/>
  </cols>
  <sheetData>
    <row r="1" s="1" customFormat="1" ht="25.95" customHeight="1" spans="1:18">
      <c r="A1" s="24" t="s">
        <v>0</v>
      </c>
      <c r="B1" s="24"/>
      <c r="C1" s="24"/>
      <c r="D1" s="24"/>
      <c r="E1" s="24"/>
      <c r="F1" s="24"/>
      <c r="G1" s="24"/>
      <c r="H1" s="24"/>
      <c r="I1" s="24"/>
      <c r="J1" s="24"/>
      <c r="K1" s="24"/>
      <c r="L1" s="24"/>
      <c r="M1" s="24"/>
      <c r="N1" s="24"/>
      <c r="O1" s="24"/>
      <c r="P1" s="24"/>
      <c r="Q1" s="24"/>
      <c r="R1" s="24"/>
    </row>
    <row r="2" s="1" customFormat="1" ht="19.05" customHeight="1" spans="1:18">
      <c r="A2" s="25" t="s">
        <v>1</v>
      </c>
      <c r="B2" s="25" t="s">
        <v>2</v>
      </c>
      <c r="C2" s="25" t="s">
        <v>3</v>
      </c>
      <c r="D2" s="25" t="s">
        <v>4</v>
      </c>
      <c r="E2" s="25"/>
      <c r="F2" s="25" t="s">
        <v>5</v>
      </c>
      <c r="G2" s="25" t="s">
        <v>6</v>
      </c>
      <c r="H2" s="25" t="s">
        <v>7</v>
      </c>
      <c r="I2" s="39" t="s">
        <v>8</v>
      </c>
      <c r="J2" s="40"/>
      <c r="K2" s="40"/>
      <c r="L2" s="40"/>
      <c r="M2" s="40"/>
      <c r="N2" s="41"/>
      <c r="O2" s="25" t="s">
        <v>9</v>
      </c>
      <c r="P2" s="42" t="s">
        <v>10</v>
      </c>
      <c r="Q2" s="42" t="s">
        <v>11</v>
      </c>
      <c r="R2" s="25" t="s">
        <v>12</v>
      </c>
    </row>
    <row r="3" s="1" customFormat="1" ht="25.95" customHeight="1" spans="1:18">
      <c r="A3" s="25"/>
      <c r="B3" s="25"/>
      <c r="C3" s="25"/>
      <c r="D3" s="25" t="s">
        <v>13</v>
      </c>
      <c r="E3" s="25" t="s">
        <v>14</v>
      </c>
      <c r="F3" s="25"/>
      <c r="G3" s="25"/>
      <c r="H3" s="25"/>
      <c r="I3" s="25" t="s">
        <v>15</v>
      </c>
      <c r="J3" s="25" t="s">
        <v>16</v>
      </c>
      <c r="K3" s="25" t="s">
        <v>17</v>
      </c>
      <c r="L3" s="25" t="s">
        <v>18</v>
      </c>
      <c r="M3" s="25" t="s">
        <v>19</v>
      </c>
      <c r="N3" s="25" t="s">
        <v>20</v>
      </c>
      <c r="O3" s="25"/>
      <c r="P3" s="43"/>
      <c r="Q3" s="43"/>
      <c r="R3" s="25"/>
    </row>
    <row r="4" s="2" customFormat="1" ht="22" customHeight="1" spans="1:18">
      <c r="A4" s="25" t="s">
        <v>21</v>
      </c>
      <c r="B4" s="25"/>
      <c r="C4" s="25" t="s">
        <v>22</v>
      </c>
      <c r="D4" s="25" t="s">
        <v>22</v>
      </c>
      <c r="E4" s="25" t="s">
        <v>22</v>
      </c>
      <c r="F4" s="25" t="s">
        <v>22</v>
      </c>
      <c r="G4" s="25" t="s">
        <v>22</v>
      </c>
      <c r="H4" s="25" t="s">
        <v>22</v>
      </c>
      <c r="I4" s="25">
        <f t="shared" ref="I4:N4" si="0">SUM(I5,I52,I71,I75,I97,I106,I116,I138)</f>
        <v>10344</v>
      </c>
      <c r="J4" s="25">
        <f t="shared" si="0"/>
        <v>2275</v>
      </c>
      <c r="K4" s="25">
        <f t="shared" si="0"/>
        <v>1252</v>
      </c>
      <c r="L4" s="25">
        <f t="shared" si="0"/>
        <v>4027</v>
      </c>
      <c r="M4" s="25">
        <f t="shared" si="0"/>
        <v>300</v>
      </c>
      <c r="N4" s="25">
        <f t="shared" si="0"/>
        <v>2490</v>
      </c>
      <c r="O4" s="28" t="s">
        <v>22</v>
      </c>
      <c r="P4" s="28" t="s">
        <v>22</v>
      </c>
      <c r="Q4" s="28" t="s">
        <v>22</v>
      </c>
      <c r="R4" s="30"/>
    </row>
    <row r="5" s="2" customFormat="1" ht="22" customHeight="1" spans="1:18">
      <c r="A5" s="26" t="s">
        <v>23</v>
      </c>
      <c r="B5" s="25"/>
      <c r="C5" s="25" t="s">
        <v>22</v>
      </c>
      <c r="D5" s="25" t="s">
        <v>22</v>
      </c>
      <c r="E5" s="25" t="s">
        <v>22</v>
      </c>
      <c r="F5" s="25" t="s">
        <v>22</v>
      </c>
      <c r="G5" s="25" t="s">
        <v>22</v>
      </c>
      <c r="H5" s="25" t="s">
        <v>22</v>
      </c>
      <c r="I5" s="25">
        <f t="shared" ref="I5:N5" si="1">SUM(I6,I25,I32,I37,I43)</f>
        <v>4556</v>
      </c>
      <c r="J5" s="25">
        <f t="shared" si="1"/>
        <v>1610</v>
      </c>
      <c r="K5" s="25">
        <f t="shared" si="1"/>
        <v>1190</v>
      </c>
      <c r="L5" s="25">
        <f t="shared" si="1"/>
        <v>806</v>
      </c>
      <c r="M5" s="25">
        <f t="shared" si="1"/>
        <v>300</v>
      </c>
      <c r="N5" s="25">
        <f t="shared" si="1"/>
        <v>650</v>
      </c>
      <c r="O5" s="28" t="s">
        <v>22</v>
      </c>
      <c r="P5" s="28" t="s">
        <v>22</v>
      </c>
      <c r="Q5" s="28" t="s">
        <v>22</v>
      </c>
      <c r="R5" s="30"/>
    </row>
    <row r="6" s="2" customFormat="1" ht="22" customHeight="1" spans="1:18">
      <c r="A6" s="26" t="s">
        <v>24</v>
      </c>
      <c r="B6" s="25"/>
      <c r="C6" s="25" t="s">
        <v>22</v>
      </c>
      <c r="D6" s="25" t="s">
        <v>22</v>
      </c>
      <c r="E6" s="25" t="s">
        <v>22</v>
      </c>
      <c r="F6" s="25" t="s">
        <v>22</v>
      </c>
      <c r="G6" s="25" t="s">
        <v>22</v>
      </c>
      <c r="H6" s="25" t="s">
        <v>22</v>
      </c>
      <c r="I6" s="25">
        <f t="shared" ref="I6:N6" si="2">SUM(I7,I9,I18,I19,I21,I22,I23,I24)</f>
        <v>2160</v>
      </c>
      <c r="J6" s="25">
        <f t="shared" si="2"/>
        <v>710</v>
      </c>
      <c r="K6" s="25">
        <f t="shared" si="2"/>
        <v>640</v>
      </c>
      <c r="L6" s="25">
        <f t="shared" si="2"/>
        <v>0</v>
      </c>
      <c r="M6" s="25">
        <f t="shared" si="2"/>
        <v>300</v>
      </c>
      <c r="N6" s="25">
        <f t="shared" si="2"/>
        <v>510</v>
      </c>
      <c r="O6" s="25" t="s">
        <v>22</v>
      </c>
      <c r="P6" s="25" t="s">
        <v>22</v>
      </c>
      <c r="Q6" s="28" t="s">
        <v>22</v>
      </c>
      <c r="R6" s="30"/>
    </row>
    <row r="7" s="1" customFormat="1" ht="22" customHeight="1" spans="1:18">
      <c r="A7" s="27" t="s">
        <v>25</v>
      </c>
      <c r="B7" s="28">
        <f>SUM(B8:B8)</f>
        <v>1</v>
      </c>
      <c r="C7" s="28" t="s">
        <v>26</v>
      </c>
      <c r="D7" s="28" t="s">
        <v>27</v>
      </c>
      <c r="E7" s="28">
        <f t="shared" ref="E7:N7" si="3">SUM(E8:E8)</f>
        <v>0.03</v>
      </c>
      <c r="F7" s="27" t="s">
        <v>28</v>
      </c>
      <c r="G7" s="28" t="s">
        <v>29</v>
      </c>
      <c r="H7" s="28"/>
      <c r="I7" s="28">
        <f t="shared" si="3"/>
        <v>300</v>
      </c>
      <c r="J7" s="28">
        <f t="shared" si="3"/>
        <v>300</v>
      </c>
      <c r="K7" s="28">
        <f t="shared" si="3"/>
        <v>0</v>
      </c>
      <c r="L7" s="28">
        <f t="shared" si="3"/>
        <v>0</v>
      </c>
      <c r="M7" s="28">
        <f t="shared" si="3"/>
        <v>0</v>
      </c>
      <c r="N7" s="28">
        <f t="shared" si="3"/>
        <v>0</v>
      </c>
      <c r="O7" s="28" t="s">
        <v>30</v>
      </c>
      <c r="P7" s="28" t="s">
        <v>31</v>
      </c>
      <c r="Q7" s="28" t="s">
        <v>32</v>
      </c>
      <c r="R7" s="30" t="s">
        <v>33</v>
      </c>
    </row>
    <row r="8" s="1" customFormat="1" ht="22" customHeight="1" spans="1:18">
      <c r="A8" s="27" t="s">
        <v>34</v>
      </c>
      <c r="B8" s="28">
        <v>1</v>
      </c>
      <c r="C8" s="28" t="s">
        <v>26</v>
      </c>
      <c r="D8" s="28" t="s">
        <v>27</v>
      </c>
      <c r="E8" s="28">
        <v>0.03</v>
      </c>
      <c r="F8" s="27" t="s">
        <v>35</v>
      </c>
      <c r="G8" s="28" t="s">
        <v>36</v>
      </c>
      <c r="H8" s="28">
        <v>2023</v>
      </c>
      <c r="I8" s="28">
        <v>300</v>
      </c>
      <c r="J8" s="28">
        <v>300</v>
      </c>
      <c r="K8" s="28"/>
      <c r="L8" s="28"/>
      <c r="M8" s="28"/>
      <c r="N8" s="28">
        <v>0</v>
      </c>
      <c r="O8" s="28" t="s">
        <v>37</v>
      </c>
      <c r="P8" s="28" t="s">
        <v>31</v>
      </c>
      <c r="Q8" s="28" t="s">
        <v>32</v>
      </c>
      <c r="R8" s="28"/>
    </row>
    <row r="9" s="1" customFormat="1" ht="22" customHeight="1" spans="1:18">
      <c r="A9" s="27" t="s">
        <v>42</v>
      </c>
      <c r="B9" s="28">
        <f>SUM(B10:B17)</f>
        <v>8</v>
      </c>
      <c r="C9" s="28" t="s">
        <v>26</v>
      </c>
      <c r="D9" s="28" t="s">
        <v>43</v>
      </c>
      <c r="E9" s="28"/>
      <c r="F9" s="27" t="s">
        <v>44</v>
      </c>
      <c r="G9" s="28"/>
      <c r="H9" s="28"/>
      <c r="I9" s="28">
        <f>SUM(J9:N9)</f>
        <v>1810</v>
      </c>
      <c r="J9" s="28">
        <f>SUM(J10:J17)</f>
        <v>410</v>
      </c>
      <c r="K9" s="28">
        <f>SUM(K10:K17)</f>
        <v>590</v>
      </c>
      <c r="L9" s="28">
        <f>SUM(L10:L17)</f>
        <v>0</v>
      </c>
      <c r="M9" s="28">
        <f>SUM(M10:M17)</f>
        <v>300</v>
      </c>
      <c r="N9" s="28">
        <f>SUM(N10:N17)</f>
        <v>510</v>
      </c>
      <c r="O9" s="28" t="s">
        <v>45</v>
      </c>
      <c r="P9" s="28"/>
      <c r="Q9" s="28"/>
      <c r="R9" s="28" t="s">
        <v>46</v>
      </c>
    </row>
    <row r="10" s="4" customFormat="1" ht="42" spans="1:18">
      <c r="A10" s="27" t="s">
        <v>59</v>
      </c>
      <c r="B10" s="28">
        <v>1</v>
      </c>
      <c r="C10" s="28" t="s">
        <v>26</v>
      </c>
      <c r="D10" s="28" t="s">
        <v>48</v>
      </c>
      <c r="E10" s="28">
        <v>500</v>
      </c>
      <c r="F10" s="27" t="s">
        <v>60</v>
      </c>
      <c r="G10" s="28" t="s">
        <v>61</v>
      </c>
      <c r="H10" s="28">
        <v>2023</v>
      </c>
      <c r="I10" s="28">
        <v>280</v>
      </c>
      <c r="J10" s="28">
        <v>210</v>
      </c>
      <c r="K10" s="28"/>
      <c r="L10" s="28"/>
      <c r="M10" s="28"/>
      <c r="N10" s="28">
        <v>70</v>
      </c>
      <c r="O10" s="28" t="s">
        <v>37</v>
      </c>
      <c r="P10" s="28" t="s">
        <v>31</v>
      </c>
      <c r="Q10" s="28" t="s">
        <v>32</v>
      </c>
      <c r="R10" s="28"/>
    </row>
    <row r="11" s="79" customFormat="1" ht="21" spans="1:18">
      <c r="A11" s="27" t="s">
        <v>62</v>
      </c>
      <c r="B11" s="28">
        <v>1</v>
      </c>
      <c r="C11" s="28" t="s">
        <v>26</v>
      </c>
      <c r="D11" s="28" t="s">
        <v>48</v>
      </c>
      <c r="E11" s="28">
        <v>100</v>
      </c>
      <c r="F11" s="27" t="s">
        <v>63</v>
      </c>
      <c r="G11" s="28" t="s">
        <v>64</v>
      </c>
      <c r="H11" s="28">
        <v>2023</v>
      </c>
      <c r="I11" s="28">
        <v>250</v>
      </c>
      <c r="J11" s="28">
        <v>200</v>
      </c>
      <c r="K11" s="28"/>
      <c r="L11" s="28"/>
      <c r="M11" s="28"/>
      <c r="N11" s="28">
        <v>50</v>
      </c>
      <c r="O11" s="28" t="s">
        <v>37</v>
      </c>
      <c r="P11" s="28" t="s">
        <v>31</v>
      </c>
      <c r="Q11" s="28" t="s">
        <v>32</v>
      </c>
      <c r="R11" s="28"/>
    </row>
    <row r="12" s="79" customFormat="1" ht="31" customHeight="1" spans="1:18">
      <c r="A12" s="27" t="s">
        <v>65</v>
      </c>
      <c r="B12" s="28">
        <v>1</v>
      </c>
      <c r="C12" s="28" t="s">
        <v>26</v>
      </c>
      <c r="D12" s="28" t="s">
        <v>66</v>
      </c>
      <c r="E12" s="28">
        <v>1</v>
      </c>
      <c r="F12" s="27" t="s">
        <v>67</v>
      </c>
      <c r="G12" s="28" t="s">
        <v>68</v>
      </c>
      <c r="H12" s="28">
        <v>2023</v>
      </c>
      <c r="I12" s="28">
        <v>300</v>
      </c>
      <c r="J12" s="28">
        <v>0</v>
      </c>
      <c r="K12" s="28"/>
      <c r="L12" s="28"/>
      <c r="M12" s="28">
        <v>300</v>
      </c>
      <c r="N12" s="28">
        <v>0</v>
      </c>
      <c r="O12" s="28" t="s">
        <v>37</v>
      </c>
      <c r="P12" s="28" t="s">
        <v>31</v>
      </c>
      <c r="Q12" s="28" t="s">
        <v>32</v>
      </c>
      <c r="R12" s="28"/>
    </row>
    <row r="13" s="79" customFormat="1" ht="45" customHeight="1" spans="1:18">
      <c r="A13" s="27" t="s">
        <v>69</v>
      </c>
      <c r="B13" s="28">
        <v>1</v>
      </c>
      <c r="C13" s="28" t="s">
        <v>26</v>
      </c>
      <c r="D13" s="28" t="s">
        <v>66</v>
      </c>
      <c r="E13" s="28">
        <v>10000</v>
      </c>
      <c r="F13" s="27" t="s">
        <v>70</v>
      </c>
      <c r="G13" s="28" t="s">
        <v>36</v>
      </c>
      <c r="H13" s="28">
        <v>2023</v>
      </c>
      <c r="I13" s="28">
        <v>120</v>
      </c>
      <c r="J13" s="28">
        <v>0</v>
      </c>
      <c r="K13" s="28">
        <v>120</v>
      </c>
      <c r="L13" s="28"/>
      <c r="M13" s="28"/>
      <c r="N13" s="28">
        <v>0</v>
      </c>
      <c r="O13" s="28" t="s">
        <v>37</v>
      </c>
      <c r="P13" s="28" t="s">
        <v>31</v>
      </c>
      <c r="Q13" s="28" t="s">
        <v>32</v>
      </c>
      <c r="R13" s="28"/>
    </row>
    <row r="14" s="79" customFormat="1" ht="22" customHeight="1" spans="1:18">
      <c r="A14" s="27" t="s">
        <v>71</v>
      </c>
      <c r="B14" s="28">
        <v>1</v>
      </c>
      <c r="C14" s="28" t="s">
        <v>26</v>
      </c>
      <c r="D14" s="28" t="s">
        <v>52</v>
      </c>
      <c r="E14" s="28">
        <v>0.5</v>
      </c>
      <c r="F14" s="27" t="s">
        <v>72</v>
      </c>
      <c r="G14" s="28" t="s">
        <v>36</v>
      </c>
      <c r="H14" s="28">
        <v>2023</v>
      </c>
      <c r="I14" s="28">
        <v>180</v>
      </c>
      <c r="J14" s="28">
        <v>0</v>
      </c>
      <c r="K14" s="28">
        <v>30</v>
      </c>
      <c r="L14" s="28"/>
      <c r="M14" s="28"/>
      <c r="N14" s="28">
        <v>150</v>
      </c>
      <c r="O14" s="28" t="s">
        <v>37</v>
      </c>
      <c r="P14" s="28" t="s">
        <v>31</v>
      </c>
      <c r="Q14" s="28" t="s">
        <v>32</v>
      </c>
      <c r="R14" s="28"/>
    </row>
    <row r="15" s="79" customFormat="1" ht="22" customHeight="1" spans="1:18">
      <c r="A15" s="27" t="s">
        <v>73</v>
      </c>
      <c r="B15" s="28">
        <v>1</v>
      </c>
      <c r="C15" s="28" t="s">
        <v>26</v>
      </c>
      <c r="D15" s="28" t="s">
        <v>27</v>
      </c>
      <c r="E15" s="28">
        <v>0.05</v>
      </c>
      <c r="F15" s="27" t="s">
        <v>74</v>
      </c>
      <c r="G15" s="28" t="s">
        <v>36</v>
      </c>
      <c r="H15" s="28">
        <v>2023</v>
      </c>
      <c r="I15" s="28">
        <v>30</v>
      </c>
      <c r="J15" s="28">
        <v>0</v>
      </c>
      <c r="K15" s="28">
        <v>10</v>
      </c>
      <c r="L15" s="28"/>
      <c r="M15" s="28"/>
      <c r="N15" s="28">
        <v>20</v>
      </c>
      <c r="O15" s="28" t="s">
        <v>37</v>
      </c>
      <c r="P15" s="28" t="s">
        <v>31</v>
      </c>
      <c r="Q15" s="28" t="s">
        <v>32</v>
      </c>
      <c r="R15" s="28"/>
    </row>
    <row r="16" s="79" customFormat="1" ht="22" customHeight="1" spans="1:18">
      <c r="A16" s="27" t="s">
        <v>75</v>
      </c>
      <c r="B16" s="28">
        <v>1</v>
      </c>
      <c r="C16" s="28" t="s">
        <v>26</v>
      </c>
      <c r="D16" s="28" t="s">
        <v>48</v>
      </c>
      <c r="E16" s="28">
        <v>50</v>
      </c>
      <c r="F16" s="27" t="s">
        <v>76</v>
      </c>
      <c r="G16" s="28" t="s">
        <v>68</v>
      </c>
      <c r="H16" s="28">
        <v>2023</v>
      </c>
      <c r="I16" s="28">
        <v>50</v>
      </c>
      <c r="J16" s="28">
        <v>0</v>
      </c>
      <c r="K16" s="28">
        <v>30</v>
      </c>
      <c r="L16" s="28"/>
      <c r="M16" s="28"/>
      <c r="N16" s="28">
        <v>20</v>
      </c>
      <c r="O16" s="28" t="s">
        <v>37</v>
      </c>
      <c r="P16" s="28" t="s">
        <v>31</v>
      </c>
      <c r="Q16" s="28" t="s">
        <v>32</v>
      </c>
      <c r="R16" s="28"/>
    </row>
    <row r="17" s="79" customFormat="1" ht="41" customHeight="1" spans="1:18">
      <c r="A17" s="27" t="s">
        <v>77</v>
      </c>
      <c r="B17" s="28">
        <v>1</v>
      </c>
      <c r="C17" s="28" t="s">
        <v>26</v>
      </c>
      <c r="D17" s="28" t="s">
        <v>48</v>
      </c>
      <c r="E17" s="28">
        <v>300</v>
      </c>
      <c r="F17" s="27" t="s">
        <v>78</v>
      </c>
      <c r="G17" s="28" t="s">
        <v>36</v>
      </c>
      <c r="H17" s="28">
        <v>2023</v>
      </c>
      <c r="I17" s="28">
        <v>600</v>
      </c>
      <c r="J17" s="28">
        <v>0</v>
      </c>
      <c r="K17" s="28">
        <v>400</v>
      </c>
      <c r="L17" s="28"/>
      <c r="M17" s="28"/>
      <c r="N17" s="28">
        <v>200</v>
      </c>
      <c r="O17" s="28" t="s">
        <v>37</v>
      </c>
      <c r="P17" s="28" t="s">
        <v>31</v>
      </c>
      <c r="Q17" s="28" t="s">
        <v>32</v>
      </c>
      <c r="R17" s="28"/>
    </row>
    <row r="18" s="1" customFormat="1" ht="22" customHeight="1" spans="1:18">
      <c r="A18" s="27" t="s">
        <v>108</v>
      </c>
      <c r="B18" s="28"/>
      <c r="C18" s="28"/>
      <c r="D18" s="28" t="s">
        <v>109</v>
      </c>
      <c r="E18" s="28"/>
      <c r="F18" s="27" t="s">
        <v>110</v>
      </c>
      <c r="G18" s="28"/>
      <c r="H18" s="28"/>
      <c r="I18" s="28">
        <v>0</v>
      </c>
      <c r="J18" s="28"/>
      <c r="K18" s="28"/>
      <c r="L18" s="28"/>
      <c r="M18" s="28"/>
      <c r="N18" s="28"/>
      <c r="O18" s="28" t="s">
        <v>111</v>
      </c>
      <c r="P18" s="28"/>
      <c r="Q18" s="28"/>
      <c r="R18" s="28" t="s">
        <v>46</v>
      </c>
    </row>
    <row r="19" s="1" customFormat="1" ht="22" customHeight="1" spans="1:18">
      <c r="A19" s="27" t="s">
        <v>112</v>
      </c>
      <c r="B19" s="28">
        <f>SUM(B20:B20)</f>
        <v>1</v>
      </c>
      <c r="C19" s="28"/>
      <c r="D19" s="28" t="s">
        <v>109</v>
      </c>
      <c r="E19" s="28">
        <f t="shared" ref="E19:N19" si="4">SUM(E20:E20)</f>
        <v>1000</v>
      </c>
      <c r="F19" s="30" t="s">
        <v>113</v>
      </c>
      <c r="G19" s="31"/>
      <c r="H19" s="28"/>
      <c r="I19" s="28">
        <f t="shared" si="4"/>
        <v>50</v>
      </c>
      <c r="J19" s="28">
        <f t="shared" si="4"/>
        <v>0</v>
      </c>
      <c r="K19" s="28">
        <f t="shared" si="4"/>
        <v>50</v>
      </c>
      <c r="L19" s="28">
        <f t="shared" si="4"/>
        <v>0</v>
      </c>
      <c r="M19" s="28">
        <f t="shared" si="4"/>
        <v>0</v>
      </c>
      <c r="N19" s="28">
        <f t="shared" si="4"/>
        <v>0</v>
      </c>
      <c r="O19" s="28" t="s">
        <v>114</v>
      </c>
      <c r="P19" s="28"/>
      <c r="Q19" s="28"/>
      <c r="R19" s="28" t="s">
        <v>46</v>
      </c>
    </row>
    <row r="20" s="1" customFormat="1" ht="24" customHeight="1" spans="1:18">
      <c r="A20" s="27" t="s">
        <v>118</v>
      </c>
      <c r="B20" s="28">
        <v>1</v>
      </c>
      <c r="C20" s="28" t="s">
        <v>26</v>
      </c>
      <c r="D20" s="28" t="s">
        <v>109</v>
      </c>
      <c r="E20" s="31">
        <v>1000</v>
      </c>
      <c r="F20" s="32" t="s">
        <v>116</v>
      </c>
      <c r="G20" s="28" t="s">
        <v>36</v>
      </c>
      <c r="H20" s="28">
        <v>2023</v>
      </c>
      <c r="I20" s="31">
        <v>50</v>
      </c>
      <c r="J20" s="31">
        <v>0</v>
      </c>
      <c r="K20" s="28">
        <v>50</v>
      </c>
      <c r="L20" s="28"/>
      <c r="M20" s="28"/>
      <c r="N20" s="28">
        <v>0</v>
      </c>
      <c r="O20" s="28" t="s">
        <v>117</v>
      </c>
      <c r="P20" s="28" t="s">
        <v>81</v>
      </c>
      <c r="Q20" s="28" t="s">
        <v>32</v>
      </c>
      <c r="R20" s="28"/>
    </row>
    <row r="21" s="1" customFormat="1" ht="22" customHeight="1" spans="1:18">
      <c r="A21" s="27" t="s">
        <v>120</v>
      </c>
      <c r="B21" s="28" t="e">
        <f>SUM(#REF!)</f>
        <v>#REF!</v>
      </c>
      <c r="C21" s="28" t="s">
        <v>26</v>
      </c>
      <c r="D21" s="28" t="s">
        <v>121</v>
      </c>
      <c r="E21" s="28"/>
      <c r="F21" s="27" t="s">
        <v>122</v>
      </c>
      <c r="G21" s="28"/>
      <c r="H21" s="28"/>
      <c r="I21" s="28">
        <v>0</v>
      </c>
      <c r="J21" s="28"/>
      <c r="K21" s="28"/>
      <c r="L21" s="28"/>
      <c r="M21" s="28"/>
      <c r="N21" s="28"/>
      <c r="O21" s="28" t="s">
        <v>123</v>
      </c>
      <c r="P21" s="28"/>
      <c r="Q21" s="28"/>
      <c r="R21" s="28" t="s">
        <v>46</v>
      </c>
    </row>
    <row r="22" s="1" customFormat="1" ht="22" customHeight="1" spans="1:18">
      <c r="A22" s="27" t="s">
        <v>124</v>
      </c>
      <c r="B22" s="28"/>
      <c r="C22" s="28"/>
      <c r="D22" s="28"/>
      <c r="E22" s="28"/>
      <c r="F22" s="27"/>
      <c r="G22" s="28"/>
      <c r="H22" s="28"/>
      <c r="I22" s="28">
        <v>0</v>
      </c>
      <c r="J22" s="28"/>
      <c r="K22" s="28"/>
      <c r="L22" s="28"/>
      <c r="M22" s="28"/>
      <c r="N22" s="28"/>
      <c r="O22" s="28"/>
      <c r="P22" s="28"/>
      <c r="Q22" s="28"/>
      <c r="R22" s="28" t="s">
        <v>46</v>
      </c>
    </row>
    <row r="23" s="1" customFormat="1" ht="22" customHeight="1" spans="1:18">
      <c r="A23" s="27" t="s">
        <v>125</v>
      </c>
      <c r="B23" s="28"/>
      <c r="C23" s="28"/>
      <c r="D23" s="28"/>
      <c r="E23" s="28"/>
      <c r="F23" s="27"/>
      <c r="G23" s="28"/>
      <c r="H23" s="28"/>
      <c r="I23" s="28">
        <v>0</v>
      </c>
      <c r="J23" s="28"/>
      <c r="K23" s="28"/>
      <c r="L23" s="28"/>
      <c r="M23" s="28"/>
      <c r="N23" s="28"/>
      <c r="O23" s="28"/>
      <c r="P23" s="28"/>
      <c r="Q23" s="28"/>
      <c r="R23" s="28" t="s">
        <v>46</v>
      </c>
    </row>
    <row r="24" s="1" customFormat="1" ht="22" customHeight="1" spans="1:18">
      <c r="A24" s="27" t="s">
        <v>126</v>
      </c>
      <c r="B24" s="28"/>
      <c r="C24" s="28"/>
      <c r="D24" s="28"/>
      <c r="E24" s="28"/>
      <c r="F24" s="27"/>
      <c r="G24" s="28"/>
      <c r="H24" s="28"/>
      <c r="I24" s="28">
        <v>0</v>
      </c>
      <c r="J24" s="28"/>
      <c r="K24" s="28"/>
      <c r="L24" s="28"/>
      <c r="M24" s="28"/>
      <c r="N24" s="28"/>
      <c r="O24" s="28"/>
      <c r="P24" s="28"/>
      <c r="Q24" s="28"/>
      <c r="R24" s="28" t="s">
        <v>46</v>
      </c>
    </row>
    <row r="25" s="2" customFormat="1" ht="22" customHeight="1" spans="1:18">
      <c r="A25" s="26" t="s">
        <v>127</v>
      </c>
      <c r="B25" s="25"/>
      <c r="C25" s="25" t="s">
        <v>22</v>
      </c>
      <c r="D25" s="25" t="s">
        <v>22</v>
      </c>
      <c r="E25" s="25" t="s">
        <v>22</v>
      </c>
      <c r="F25" s="26" t="s">
        <v>22</v>
      </c>
      <c r="G25" s="25" t="s">
        <v>22</v>
      </c>
      <c r="H25" s="25" t="s">
        <v>22</v>
      </c>
      <c r="I25" s="25">
        <f t="shared" ref="I25:N25" si="5">SUM(I26,I27,I28,I30)</f>
        <v>320</v>
      </c>
      <c r="J25" s="25">
        <f t="shared" si="5"/>
        <v>0</v>
      </c>
      <c r="K25" s="25">
        <f t="shared" si="5"/>
        <v>100</v>
      </c>
      <c r="L25" s="25">
        <f t="shared" si="5"/>
        <v>80</v>
      </c>
      <c r="M25" s="25">
        <f t="shared" si="5"/>
        <v>0</v>
      </c>
      <c r="N25" s="25">
        <f t="shared" si="5"/>
        <v>140</v>
      </c>
      <c r="O25" s="25" t="s">
        <v>22</v>
      </c>
      <c r="P25" s="25" t="s">
        <v>22</v>
      </c>
      <c r="Q25" s="25" t="s">
        <v>22</v>
      </c>
      <c r="R25" s="28"/>
    </row>
    <row r="26" s="1" customFormat="1" ht="22" customHeight="1" spans="1:18">
      <c r="A26" s="27" t="s">
        <v>128</v>
      </c>
      <c r="B26" s="28"/>
      <c r="C26" s="28"/>
      <c r="D26" s="28" t="s">
        <v>121</v>
      </c>
      <c r="E26" s="28"/>
      <c r="F26" s="27" t="s">
        <v>129</v>
      </c>
      <c r="G26" s="28"/>
      <c r="H26" s="28"/>
      <c r="I26" s="28">
        <v>0</v>
      </c>
      <c r="J26" s="28"/>
      <c r="K26" s="28"/>
      <c r="L26" s="28"/>
      <c r="M26" s="28"/>
      <c r="N26" s="28"/>
      <c r="O26" s="28"/>
      <c r="P26" s="28"/>
      <c r="Q26" s="28"/>
      <c r="R26" s="28" t="s">
        <v>46</v>
      </c>
    </row>
    <row r="27" s="1" customFormat="1" ht="22" customHeight="1" spans="1:18">
      <c r="A27" s="27" t="s">
        <v>130</v>
      </c>
      <c r="B27" s="28"/>
      <c r="C27" s="28"/>
      <c r="D27" s="28" t="s">
        <v>131</v>
      </c>
      <c r="E27" s="28"/>
      <c r="F27" s="27" t="s">
        <v>132</v>
      </c>
      <c r="G27" s="28"/>
      <c r="H27" s="28"/>
      <c r="I27" s="28">
        <v>0</v>
      </c>
      <c r="J27" s="28"/>
      <c r="K27" s="28"/>
      <c r="L27" s="28"/>
      <c r="M27" s="28"/>
      <c r="N27" s="28"/>
      <c r="O27" s="28" t="s">
        <v>133</v>
      </c>
      <c r="P27" s="28" t="s">
        <v>31</v>
      </c>
      <c r="Q27" s="28" t="s">
        <v>134</v>
      </c>
      <c r="R27" s="28" t="s">
        <v>46</v>
      </c>
    </row>
    <row r="28" s="1" customFormat="1" ht="22" customHeight="1" spans="1:18">
      <c r="A28" s="27" t="s">
        <v>135</v>
      </c>
      <c r="B28" s="28"/>
      <c r="C28" s="28"/>
      <c r="D28" s="28" t="s">
        <v>131</v>
      </c>
      <c r="E28" s="28"/>
      <c r="F28" s="27" t="s">
        <v>136</v>
      </c>
      <c r="G28" s="28"/>
      <c r="H28" s="28"/>
      <c r="I28" s="28">
        <v>120</v>
      </c>
      <c r="J28" s="28"/>
      <c r="K28" s="28"/>
      <c r="L28" s="28">
        <v>80</v>
      </c>
      <c r="M28" s="28"/>
      <c r="N28" s="28">
        <v>40</v>
      </c>
      <c r="O28" s="28" t="s">
        <v>137</v>
      </c>
      <c r="P28" s="28"/>
      <c r="Q28" s="28"/>
      <c r="R28" s="28" t="s">
        <v>46</v>
      </c>
    </row>
    <row r="29" s="3" customFormat="1" ht="22" customHeight="1" spans="1:18">
      <c r="A29" s="29" t="s">
        <v>138</v>
      </c>
      <c r="B29" s="28">
        <v>1</v>
      </c>
      <c r="C29" s="28" t="s">
        <v>139</v>
      </c>
      <c r="D29" s="28" t="s">
        <v>121</v>
      </c>
      <c r="E29" s="28">
        <v>2</v>
      </c>
      <c r="F29" s="30" t="s">
        <v>140</v>
      </c>
      <c r="G29" s="28" t="s">
        <v>141</v>
      </c>
      <c r="H29" s="28">
        <v>2023</v>
      </c>
      <c r="I29" s="28">
        <v>120</v>
      </c>
      <c r="J29" s="28">
        <v>0</v>
      </c>
      <c r="K29" s="28"/>
      <c r="L29" s="28">
        <v>80</v>
      </c>
      <c r="M29" s="28"/>
      <c r="N29" s="28">
        <v>40</v>
      </c>
      <c r="O29" s="28" t="s">
        <v>142</v>
      </c>
      <c r="P29" s="28" t="s">
        <v>81</v>
      </c>
      <c r="Q29" s="28" t="s">
        <v>32</v>
      </c>
      <c r="R29" s="46"/>
    </row>
    <row r="30" s="1" customFormat="1" ht="22" customHeight="1" spans="1:18">
      <c r="A30" s="27" t="s">
        <v>149</v>
      </c>
      <c r="B30" s="28">
        <f>SUM(B31:B31)</f>
        <v>1</v>
      </c>
      <c r="C30" s="28" t="s">
        <v>26</v>
      </c>
      <c r="D30" s="28" t="s">
        <v>66</v>
      </c>
      <c r="E30" s="28">
        <v>4</v>
      </c>
      <c r="F30" s="27" t="s">
        <v>150</v>
      </c>
      <c r="G30" s="28"/>
      <c r="H30" s="28"/>
      <c r="I30" s="28">
        <f t="shared" ref="I30:N30" si="6">SUM(I31:I31)</f>
        <v>200</v>
      </c>
      <c r="J30" s="28">
        <f t="shared" si="6"/>
        <v>0</v>
      </c>
      <c r="K30" s="28">
        <f t="shared" si="6"/>
        <v>100</v>
      </c>
      <c r="L30" s="28">
        <f t="shared" si="6"/>
        <v>0</v>
      </c>
      <c r="M30" s="28">
        <f t="shared" si="6"/>
        <v>0</v>
      </c>
      <c r="N30" s="28">
        <f t="shared" si="6"/>
        <v>100</v>
      </c>
      <c r="O30" s="28" t="s">
        <v>137</v>
      </c>
      <c r="P30" s="28"/>
      <c r="Q30" s="28"/>
      <c r="R30" s="28" t="s">
        <v>46</v>
      </c>
    </row>
    <row r="31" s="7" customFormat="1" ht="22" customHeight="1" spans="1:18">
      <c r="A31" s="32" t="s">
        <v>151</v>
      </c>
      <c r="B31" s="31">
        <v>1</v>
      </c>
      <c r="C31" s="31" t="s">
        <v>148</v>
      </c>
      <c r="D31" s="31" t="s">
        <v>66</v>
      </c>
      <c r="E31" s="31">
        <v>1</v>
      </c>
      <c r="F31" s="32" t="s">
        <v>154</v>
      </c>
      <c r="G31" s="28" t="s">
        <v>153</v>
      </c>
      <c r="H31" s="31">
        <v>2023</v>
      </c>
      <c r="I31" s="31">
        <v>200</v>
      </c>
      <c r="J31" s="31">
        <v>0</v>
      </c>
      <c r="K31" s="31">
        <v>100</v>
      </c>
      <c r="L31" s="31"/>
      <c r="M31" s="31"/>
      <c r="N31" s="31">
        <v>100</v>
      </c>
      <c r="O31" s="28" t="s">
        <v>142</v>
      </c>
      <c r="P31" s="31" t="s">
        <v>31</v>
      </c>
      <c r="Q31" s="31" t="s">
        <v>134</v>
      </c>
      <c r="R31" s="45"/>
    </row>
    <row r="32" s="2" customFormat="1" ht="22" customHeight="1" spans="1:18">
      <c r="A32" s="26" t="s">
        <v>156</v>
      </c>
      <c r="B32" s="25"/>
      <c r="C32" s="25" t="s">
        <v>22</v>
      </c>
      <c r="D32" s="25" t="s">
        <v>22</v>
      </c>
      <c r="E32" s="25" t="s">
        <v>22</v>
      </c>
      <c r="F32" s="25" t="s">
        <v>22</v>
      </c>
      <c r="G32" s="25" t="s">
        <v>22</v>
      </c>
      <c r="H32" s="25" t="s">
        <v>22</v>
      </c>
      <c r="I32" s="25">
        <f t="shared" ref="I32:N32" si="7">SUM(I33,I34,I36)</f>
        <v>450</v>
      </c>
      <c r="J32" s="25">
        <f t="shared" si="7"/>
        <v>0</v>
      </c>
      <c r="K32" s="25">
        <f t="shared" si="7"/>
        <v>450</v>
      </c>
      <c r="L32" s="25">
        <f t="shared" si="7"/>
        <v>0</v>
      </c>
      <c r="M32" s="25">
        <f t="shared" si="7"/>
        <v>0</v>
      </c>
      <c r="N32" s="25">
        <f t="shared" si="7"/>
        <v>0</v>
      </c>
      <c r="O32" s="25" t="s">
        <v>22</v>
      </c>
      <c r="P32" s="25" t="s">
        <v>22</v>
      </c>
      <c r="Q32" s="25" t="s">
        <v>22</v>
      </c>
      <c r="R32" s="28"/>
    </row>
    <row r="33" s="1" customFormat="1" ht="22" customHeight="1" spans="1:18">
      <c r="A33" s="27" t="s">
        <v>157</v>
      </c>
      <c r="B33" s="28"/>
      <c r="C33" s="28"/>
      <c r="D33" s="28" t="s">
        <v>158</v>
      </c>
      <c r="E33" s="28"/>
      <c r="F33" s="27"/>
      <c r="G33" s="28"/>
      <c r="H33" s="28"/>
      <c r="I33" s="28">
        <v>0</v>
      </c>
      <c r="J33" s="28" t="s">
        <v>22</v>
      </c>
      <c r="K33" s="28"/>
      <c r="L33" s="28"/>
      <c r="M33" s="28"/>
      <c r="N33" s="28"/>
      <c r="O33" s="28"/>
      <c r="P33" s="28"/>
      <c r="Q33" s="28"/>
      <c r="R33" s="28" t="s">
        <v>46</v>
      </c>
    </row>
    <row r="34" s="1" customFormat="1" ht="22" customHeight="1" spans="1:18">
      <c r="A34" s="27" t="s">
        <v>159</v>
      </c>
      <c r="B34" s="28">
        <f>SUM(B35:B35)</f>
        <v>1</v>
      </c>
      <c r="C34" s="28"/>
      <c r="D34" s="28" t="s">
        <v>160</v>
      </c>
      <c r="E34" s="28">
        <f t="shared" ref="E34:N34" si="8">SUM(E35:E35)</f>
        <v>0.3</v>
      </c>
      <c r="F34" s="27" t="s">
        <v>161</v>
      </c>
      <c r="G34" s="28"/>
      <c r="H34" s="28"/>
      <c r="I34" s="28">
        <f t="shared" si="8"/>
        <v>450</v>
      </c>
      <c r="J34" s="28">
        <f t="shared" si="8"/>
        <v>0</v>
      </c>
      <c r="K34" s="28">
        <f t="shared" si="8"/>
        <v>450</v>
      </c>
      <c r="L34" s="28">
        <f t="shared" si="8"/>
        <v>0</v>
      </c>
      <c r="M34" s="28">
        <f t="shared" si="8"/>
        <v>0</v>
      </c>
      <c r="N34" s="28">
        <f t="shared" si="8"/>
        <v>0</v>
      </c>
      <c r="O34" s="28" t="s">
        <v>162</v>
      </c>
      <c r="P34" s="28"/>
      <c r="Q34" s="28"/>
      <c r="R34" s="28" t="s">
        <v>46</v>
      </c>
    </row>
    <row r="35" s="1" customFormat="1" ht="22" customHeight="1" spans="1:18">
      <c r="A35" s="27" t="s">
        <v>163</v>
      </c>
      <c r="B35" s="28">
        <v>1</v>
      </c>
      <c r="C35" s="28" t="s">
        <v>26</v>
      </c>
      <c r="D35" s="28" t="s">
        <v>27</v>
      </c>
      <c r="E35" s="28">
        <v>0.3</v>
      </c>
      <c r="F35" s="27" t="s">
        <v>166</v>
      </c>
      <c r="G35" s="28" t="s">
        <v>165</v>
      </c>
      <c r="H35" s="28">
        <v>2023</v>
      </c>
      <c r="I35" s="28">
        <v>450</v>
      </c>
      <c r="J35" s="28">
        <v>0</v>
      </c>
      <c r="K35" s="28">
        <v>450</v>
      </c>
      <c r="L35" s="28"/>
      <c r="M35" s="28"/>
      <c r="N35" s="28">
        <v>0</v>
      </c>
      <c r="O35" s="28" t="s">
        <v>37</v>
      </c>
      <c r="P35" s="28" t="s">
        <v>81</v>
      </c>
      <c r="Q35" s="28" t="s">
        <v>32</v>
      </c>
      <c r="R35" s="28"/>
    </row>
    <row r="36" s="1" customFormat="1" ht="22" customHeight="1" spans="1:18">
      <c r="A36" s="27" t="s">
        <v>167</v>
      </c>
      <c r="B36" s="28"/>
      <c r="C36" s="28"/>
      <c r="D36" s="28" t="s">
        <v>66</v>
      </c>
      <c r="E36" s="28"/>
      <c r="F36" s="27"/>
      <c r="G36" s="28"/>
      <c r="H36" s="28"/>
      <c r="I36" s="28">
        <v>0</v>
      </c>
      <c r="J36" s="28"/>
      <c r="K36" s="28"/>
      <c r="L36" s="28"/>
      <c r="M36" s="28"/>
      <c r="N36" s="28"/>
      <c r="O36" s="28" t="s">
        <v>168</v>
      </c>
      <c r="P36" s="28"/>
      <c r="Q36" s="28"/>
      <c r="R36" s="28" t="s">
        <v>46</v>
      </c>
    </row>
    <row r="37" s="2" customFormat="1" ht="22" customHeight="1" spans="1:18">
      <c r="A37" s="26" t="s">
        <v>169</v>
      </c>
      <c r="B37" s="25">
        <f>B38+B39+B42</f>
        <v>2</v>
      </c>
      <c r="C37" s="25" t="s">
        <v>22</v>
      </c>
      <c r="D37" s="25" t="s">
        <v>22</v>
      </c>
      <c r="E37" s="25" t="s">
        <v>22</v>
      </c>
      <c r="F37" s="25" t="s">
        <v>22</v>
      </c>
      <c r="G37" s="25" t="s">
        <v>22</v>
      </c>
      <c r="H37" s="25" t="s">
        <v>22</v>
      </c>
      <c r="I37" s="25">
        <f t="shared" ref="I37:N37" si="9">I38+I39</f>
        <v>1</v>
      </c>
      <c r="J37" s="25">
        <f t="shared" si="9"/>
        <v>0</v>
      </c>
      <c r="K37" s="25">
        <f t="shared" si="9"/>
        <v>0</v>
      </c>
      <c r="L37" s="25">
        <f t="shared" si="9"/>
        <v>1</v>
      </c>
      <c r="M37" s="25">
        <f t="shared" si="9"/>
        <v>0</v>
      </c>
      <c r="N37" s="25">
        <f t="shared" si="9"/>
        <v>0</v>
      </c>
      <c r="O37" s="25" t="s">
        <v>22</v>
      </c>
      <c r="P37" s="25" t="s">
        <v>22</v>
      </c>
      <c r="Q37" s="25" t="s">
        <v>22</v>
      </c>
      <c r="R37" s="28"/>
    </row>
    <row r="38" s="1" customFormat="1" ht="22" customHeight="1" spans="1:18">
      <c r="A38" s="27" t="s">
        <v>170</v>
      </c>
      <c r="B38" s="28"/>
      <c r="C38" s="28"/>
      <c r="D38" s="28" t="s">
        <v>66</v>
      </c>
      <c r="E38" s="28"/>
      <c r="F38" s="27"/>
      <c r="G38" s="28"/>
      <c r="H38" s="28"/>
      <c r="I38" s="28">
        <v>0</v>
      </c>
      <c r="J38" s="28"/>
      <c r="K38" s="28"/>
      <c r="L38" s="28"/>
      <c r="M38" s="28"/>
      <c r="N38" s="28"/>
      <c r="O38" s="28" t="s">
        <v>171</v>
      </c>
      <c r="P38" s="28"/>
      <c r="Q38" s="28"/>
      <c r="R38" s="28"/>
    </row>
    <row r="39" s="1" customFormat="1" ht="22" customHeight="1" spans="1:18">
      <c r="A39" s="27" t="s">
        <v>172</v>
      </c>
      <c r="B39" s="28">
        <f>SUM(B40:B41)</f>
        <v>2</v>
      </c>
      <c r="C39" s="28"/>
      <c r="D39" s="28" t="s">
        <v>173</v>
      </c>
      <c r="E39" s="28">
        <f t="shared" ref="E39:N39" si="10">SUM(E40:E41)</f>
        <v>140</v>
      </c>
      <c r="F39" s="27" t="s">
        <v>174</v>
      </c>
      <c r="G39" s="28"/>
      <c r="H39" s="28"/>
      <c r="I39" s="28">
        <f t="shared" si="10"/>
        <v>1</v>
      </c>
      <c r="J39" s="28">
        <f t="shared" si="10"/>
        <v>0</v>
      </c>
      <c r="K39" s="28">
        <f t="shared" si="10"/>
        <v>0</v>
      </c>
      <c r="L39" s="28">
        <f t="shared" si="10"/>
        <v>1</v>
      </c>
      <c r="M39" s="28">
        <f t="shared" si="10"/>
        <v>0</v>
      </c>
      <c r="N39" s="28">
        <f t="shared" si="10"/>
        <v>0</v>
      </c>
      <c r="O39" s="28" t="s">
        <v>146</v>
      </c>
      <c r="P39" s="28"/>
      <c r="Q39" s="28"/>
      <c r="R39" s="28"/>
    </row>
    <row r="40" s="1" customFormat="1" ht="22" customHeight="1" spans="1:18">
      <c r="A40" s="27" t="s">
        <v>191</v>
      </c>
      <c r="B40" s="28">
        <v>1</v>
      </c>
      <c r="C40" s="28" t="s">
        <v>26</v>
      </c>
      <c r="D40" s="28" t="s">
        <v>173</v>
      </c>
      <c r="E40" s="28">
        <v>20</v>
      </c>
      <c r="F40" s="27" t="s">
        <v>178</v>
      </c>
      <c r="G40" s="28" t="s">
        <v>165</v>
      </c>
      <c r="H40" s="28">
        <v>2023</v>
      </c>
      <c r="I40" s="28">
        <v>0.5</v>
      </c>
      <c r="J40" s="28">
        <v>0</v>
      </c>
      <c r="K40" s="28"/>
      <c r="L40" s="28">
        <v>0.5</v>
      </c>
      <c r="M40" s="28"/>
      <c r="N40" s="28">
        <v>0</v>
      </c>
      <c r="O40" s="28" t="s">
        <v>179</v>
      </c>
      <c r="P40" s="34" t="s">
        <v>81</v>
      </c>
      <c r="Q40" s="34" t="s">
        <v>32</v>
      </c>
      <c r="R40" s="28"/>
    </row>
    <row r="41" s="5" customFormat="1" ht="22" customHeight="1" spans="1:18">
      <c r="A41" s="33" t="s">
        <v>192</v>
      </c>
      <c r="B41" s="34">
        <v>1</v>
      </c>
      <c r="C41" s="34" t="s">
        <v>26</v>
      </c>
      <c r="D41" s="34" t="s">
        <v>173</v>
      </c>
      <c r="E41" s="34">
        <v>120</v>
      </c>
      <c r="F41" s="33" t="s">
        <v>193</v>
      </c>
      <c r="G41" s="28" t="s">
        <v>165</v>
      </c>
      <c r="H41" s="34">
        <v>2023</v>
      </c>
      <c r="I41" s="28">
        <v>0.5</v>
      </c>
      <c r="J41" s="28">
        <v>0</v>
      </c>
      <c r="K41" s="28"/>
      <c r="L41" s="28">
        <v>0.5</v>
      </c>
      <c r="M41" s="34"/>
      <c r="N41" s="34">
        <v>0</v>
      </c>
      <c r="O41" s="28" t="s">
        <v>146</v>
      </c>
      <c r="P41" s="34" t="s">
        <v>81</v>
      </c>
      <c r="Q41" s="34" t="s">
        <v>32</v>
      </c>
      <c r="R41" s="47"/>
    </row>
    <row r="42" s="1" customFormat="1" ht="22" customHeight="1" spans="1:18">
      <c r="A42" s="27" t="s">
        <v>209</v>
      </c>
      <c r="B42" s="28"/>
      <c r="C42" s="28" t="s">
        <v>22</v>
      </c>
      <c r="D42" s="28" t="s">
        <v>22</v>
      </c>
      <c r="E42" s="28" t="s">
        <v>22</v>
      </c>
      <c r="F42" s="28" t="s">
        <v>22</v>
      </c>
      <c r="G42" s="28" t="s">
        <v>22</v>
      </c>
      <c r="H42" s="28"/>
      <c r="I42" s="28" t="s">
        <v>22</v>
      </c>
      <c r="J42" s="28" t="s">
        <v>22</v>
      </c>
      <c r="K42" s="28"/>
      <c r="L42" s="28"/>
      <c r="M42" s="28"/>
      <c r="N42" s="28" t="s">
        <v>22</v>
      </c>
      <c r="O42" s="28" t="s">
        <v>22</v>
      </c>
      <c r="P42" s="28" t="s">
        <v>22</v>
      </c>
      <c r="Q42" s="28" t="s">
        <v>22</v>
      </c>
      <c r="R42" s="28"/>
    </row>
    <row r="43" s="2" customFormat="1" ht="22" customHeight="1" spans="1:18">
      <c r="A43" s="26" t="s">
        <v>210</v>
      </c>
      <c r="B43" s="25">
        <f>B44+B46+B47+B49+B50+B51</f>
        <v>3</v>
      </c>
      <c r="C43" s="25" t="s">
        <v>22</v>
      </c>
      <c r="D43" s="25" t="s">
        <v>22</v>
      </c>
      <c r="E43" s="25" t="s">
        <v>22</v>
      </c>
      <c r="F43" s="25" t="s">
        <v>22</v>
      </c>
      <c r="G43" s="25" t="s">
        <v>22</v>
      </c>
      <c r="H43" s="25" t="s">
        <v>22</v>
      </c>
      <c r="I43" s="25">
        <f t="shared" ref="I43:N43" si="11">I44+I46+I47+I49+I50+I51+I50+I51</f>
        <v>1625</v>
      </c>
      <c r="J43" s="25">
        <f>J44+J46</f>
        <v>900</v>
      </c>
      <c r="K43" s="25">
        <f t="shared" si="11"/>
        <v>0</v>
      </c>
      <c r="L43" s="25">
        <f t="shared" si="11"/>
        <v>725</v>
      </c>
      <c r="M43" s="25">
        <f t="shared" si="11"/>
        <v>0</v>
      </c>
      <c r="N43" s="25">
        <f t="shared" si="11"/>
        <v>0</v>
      </c>
      <c r="O43" s="28" t="s">
        <v>22</v>
      </c>
      <c r="P43" s="28" t="s">
        <v>22</v>
      </c>
      <c r="Q43" s="28" t="s">
        <v>22</v>
      </c>
      <c r="R43" s="28"/>
    </row>
    <row r="44" s="1" customFormat="1" ht="22" customHeight="1" spans="1:18">
      <c r="A44" s="27" t="s">
        <v>211</v>
      </c>
      <c r="B44" s="28">
        <f>SUM(B45:B45)</f>
        <v>1</v>
      </c>
      <c r="C44" s="28"/>
      <c r="D44" s="28" t="s">
        <v>212</v>
      </c>
      <c r="E44" s="28">
        <f>SUM(E45:E45)</f>
        <v>600</v>
      </c>
      <c r="F44" s="27" t="s">
        <v>213</v>
      </c>
      <c r="G44" s="28"/>
      <c r="H44" s="28"/>
      <c r="I44" s="28">
        <f>SUM(I45:I45)</f>
        <v>600</v>
      </c>
      <c r="J44" s="28">
        <f>SUM(J45:J45)</f>
        <v>600</v>
      </c>
      <c r="K44" s="28"/>
      <c r="L44" s="28"/>
      <c r="M44" s="28"/>
      <c r="N44" s="28">
        <f>SUM(N45:N45)</f>
        <v>0</v>
      </c>
      <c r="O44" s="28" t="s">
        <v>214</v>
      </c>
      <c r="P44" s="28"/>
      <c r="Q44" s="28"/>
      <c r="R44" s="28"/>
    </row>
    <row r="45" s="3" customFormat="1" ht="22" customHeight="1" spans="1:18">
      <c r="A45" s="35" t="s">
        <v>218</v>
      </c>
      <c r="B45" s="28">
        <v>1</v>
      </c>
      <c r="C45" s="28" t="s">
        <v>26</v>
      </c>
      <c r="D45" s="28" t="s">
        <v>212</v>
      </c>
      <c r="E45" s="28">
        <v>600</v>
      </c>
      <c r="F45" s="30" t="s">
        <v>219</v>
      </c>
      <c r="G45" s="28" t="s">
        <v>165</v>
      </c>
      <c r="H45" s="28">
        <v>2023</v>
      </c>
      <c r="I45" s="44">
        <v>600</v>
      </c>
      <c r="J45" s="44">
        <v>600</v>
      </c>
      <c r="K45" s="28"/>
      <c r="L45" s="28"/>
      <c r="M45" s="28"/>
      <c r="N45" s="28">
        <v>0</v>
      </c>
      <c r="O45" s="28" t="s">
        <v>214</v>
      </c>
      <c r="P45" s="28" t="s">
        <v>217</v>
      </c>
      <c r="Q45" s="28" t="s">
        <v>32</v>
      </c>
      <c r="R45" s="28"/>
    </row>
    <row r="46" s="1" customFormat="1" ht="22" customHeight="1" spans="1:18">
      <c r="A46" s="27" t="s">
        <v>223</v>
      </c>
      <c r="B46" s="28">
        <v>1</v>
      </c>
      <c r="C46" s="28"/>
      <c r="D46" s="28" t="s">
        <v>212</v>
      </c>
      <c r="E46" s="28">
        <v>300</v>
      </c>
      <c r="F46" s="27"/>
      <c r="G46" s="28"/>
      <c r="H46" s="36"/>
      <c r="I46" s="28">
        <v>300</v>
      </c>
      <c r="J46" s="28">
        <v>300</v>
      </c>
      <c r="K46" s="30"/>
      <c r="L46" s="30"/>
      <c r="M46" s="30"/>
      <c r="N46" s="45"/>
      <c r="O46" s="28" t="s">
        <v>37</v>
      </c>
      <c r="P46" s="28"/>
      <c r="Q46" s="28"/>
      <c r="R46" s="28"/>
    </row>
    <row r="47" s="1" customFormat="1" ht="22" customHeight="1" spans="1:18">
      <c r="A47" s="27" t="s">
        <v>226</v>
      </c>
      <c r="B47" s="28">
        <f>SUM(B48:B48)</f>
        <v>1</v>
      </c>
      <c r="C47" s="28"/>
      <c r="D47" s="28" t="s">
        <v>212</v>
      </c>
      <c r="E47" s="28">
        <f>SUM(E48:E48)</f>
        <v>725</v>
      </c>
      <c r="F47" s="27" t="s">
        <v>227</v>
      </c>
      <c r="G47" s="28"/>
      <c r="H47" s="28"/>
      <c r="I47" s="28">
        <f>SUM(I48:I48)</f>
        <v>725</v>
      </c>
      <c r="J47" s="28">
        <v>0</v>
      </c>
      <c r="K47" s="28">
        <f>SUM(K48:K48)</f>
        <v>0</v>
      </c>
      <c r="L47" s="28">
        <f>SUM(L48:L48)</f>
        <v>725</v>
      </c>
      <c r="M47" s="28">
        <f>SUM(M48:M48)</f>
        <v>0</v>
      </c>
      <c r="N47" s="28">
        <f>SUM(N48:N48)</f>
        <v>0</v>
      </c>
      <c r="O47" s="28" t="s">
        <v>37</v>
      </c>
      <c r="P47" s="28"/>
      <c r="Q47" s="28"/>
      <c r="R47" s="28"/>
    </row>
    <row r="48" s="3" customFormat="1" ht="22" customHeight="1" spans="1:18">
      <c r="A48" s="30" t="s">
        <v>228</v>
      </c>
      <c r="B48" s="28">
        <v>1</v>
      </c>
      <c r="C48" s="28" t="s">
        <v>26</v>
      </c>
      <c r="D48" s="28" t="s">
        <v>212</v>
      </c>
      <c r="E48" s="28">
        <v>725</v>
      </c>
      <c r="F48" s="28" t="s">
        <v>231</v>
      </c>
      <c r="G48" s="28" t="s">
        <v>165</v>
      </c>
      <c r="H48" s="28">
        <v>2023</v>
      </c>
      <c r="I48" s="28">
        <v>725</v>
      </c>
      <c r="J48" s="28">
        <v>0</v>
      </c>
      <c r="K48" s="28"/>
      <c r="L48" s="28">
        <v>725</v>
      </c>
      <c r="M48" s="28"/>
      <c r="N48" s="28">
        <v>0</v>
      </c>
      <c r="O48" s="28" t="s">
        <v>37</v>
      </c>
      <c r="P48" s="28" t="s">
        <v>217</v>
      </c>
      <c r="Q48" s="28" t="s">
        <v>134</v>
      </c>
      <c r="R48" s="28"/>
    </row>
    <row r="49" s="1" customFormat="1" ht="22" customHeight="1" spans="1:18">
      <c r="A49" s="27" t="s">
        <v>234</v>
      </c>
      <c r="B49" s="28">
        <v>0</v>
      </c>
      <c r="C49" s="28" t="s">
        <v>22</v>
      </c>
      <c r="D49" s="28" t="s">
        <v>22</v>
      </c>
      <c r="E49" s="28" t="s">
        <v>22</v>
      </c>
      <c r="F49" s="28" t="s">
        <v>22</v>
      </c>
      <c r="G49" s="28" t="s">
        <v>22</v>
      </c>
      <c r="H49" s="28"/>
      <c r="I49" s="28">
        <v>0</v>
      </c>
      <c r="J49" s="28" t="s">
        <v>22</v>
      </c>
      <c r="K49" s="28"/>
      <c r="L49" s="28"/>
      <c r="M49" s="28"/>
      <c r="N49" s="28">
        <v>0</v>
      </c>
      <c r="O49" s="28" t="s">
        <v>22</v>
      </c>
      <c r="P49" s="28" t="s">
        <v>22</v>
      </c>
      <c r="Q49" s="28" t="s">
        <v>22</v>
      </c>
      <c r="R49" s="28"/>
    </row>
    <row r="50" s="1" customFormat="1" ht="22" customHeight="1" spans="1:18">
      <c r="A50" s="27" t="s">
        <v>235</v>
      </c>
      <c r="B50" s="28">
        <v>0</v>
      </c>
      <c r="C50" s="28" t="s">
        <v>22</v>
      </c>
      <c r="D50" s="28" t="s">
        <v>22</v>
      </c>
      <c r="E50" s="28" t="s">
        <v>22</v>
      </c>
      <c r="F50" s="28" t="s">
        <v>22</v>
      </c>
      <c r="G50" s="28" t="s">
        <v>22</v>
      </c>
      <c r="H50" s="28"/>
      <c r="I50" s="28">
        <v>0</v>
      </c>
      <c r="J50" s="28" t="s">
        <v>22</v>
      </c>
      <c r="K50" s="28"/>
      <c r="L50" s="28"/>
      <c r="M50" s="28"/>
      <c r="N50" s="28">
        <v>0</v>
      </c>
      <c r="O50" s="28"/>
      <c r="P50" s="28"/>
      <c r="Q50" s="28"/>
      <c r="R50" s="28"/>
    </row>
    <row r="51" s="1" customFormat="1" ht="22" customHeight="1" spans="1:18">
      <c r="A51" s="27" t="s">
        <v>236</v>
      </c>
      <c r="B51" s="28"/>
      <c r="C51" s="28"/>
      <c r="D51" s="28"/>
      <c r="E51" s="28"/>
      <c r="F51" s="28"/>
      <c r="G51" s="28"/>
      <c r="H51" s="28"/>
      <c r="I51" s="28"/>
      <c r="J51" s="28" t="s">
        <v>22</v>
      </c>
      <c r="K51" s="28"/>
      <c r="L51" s="28"/>
      <c r="M51" s="28"/>
      <c r="N51" s="28"/>
      <c r="O51" s="28"/>
      <c r="P51" s="28"/>
      <c r="Q51" s="28"/>
      <c r="R51" s="28"/>
    </row>
    <row r="52" s="6" customFormat="1" ht="22" customHeight="1" spans="1:18">
      <c r="A52" s="37" t="s">
        <v>237</v>
      </c>
      <c r="B52" s="38">
        <f>B53+B58+B62+B66</f>
        <v>6</v>
      </c>
      <c r="C52" s="38" t="s">
        <v>22</v>
      </c>
      <c r="D52" s="38" t="s">
        <v>22</v>
      </c>
      <c r="E52" s="38" t="s">
        <v>22</v>
      </c>
      <c r="F52" s="38" t="s">
        <v>22</v>
      </c>
      <c r="G52" s="38" t="s">
        <v>22</v>
      </c>
      <c r="H52" s="38" t="s">
        <v>22</v>
      </c>
      <c r="I52" s="38">
        <f t="shared" ref="I52:N52" si="12">I53+I58+I62+I66</f>
        <v>310</v>
      </c>
      <c r="J52" s="38">
        <f>SUM(J53+J58+J62+J66)</f>
        <v>25</v>
      </c>
      <c r="K52" s="38">
        <f t="shared" si="12"/>
        <v>0</v>
      </c>
      <c r="L52" s="38">
        <f t="shared" si="12"/>
        <v>285</v>
      </c>
      <c r="M52" s="38">
        <f t="shared" si="12"/>
        <v>0</v>
      </c>
      <c r="N52" s="38">
        <f t="shared" si="12"/>
        <v>0</v>
      </c>
      <c r="O52" s="38" t="s">
        <v>22</v>
      </c>
      <c r="P52" s="38" t="s">
        <v>22</v>
      </c>
      <c r="Q52" s="38" t="s">
        <v>22</v>
      </c>
      <c r="R52" s="48"/>
    </row>
    <row r="53" s="2" customFormat="1" ht="22" customHeight="1" spans="1:18">
      <c r="A53" s="26" t="s">
        <v>238</v>
      </c>
      <c r="B53" s="25">
        <f>B54+B56</f>
        <v>2</v>
      </c>
      <c r="C53" s="25" t="s">
        <v>22</v>
      </c>
      <c r="D53" s="25" t="s">
        <v>22</v>
      </c>
      <c r="E53" s="25" t="s">
        <v>22</v>
      </c>
      <c r="F53" s="25" t="s">
        <v>22</v>
      </c>
      <c r="G53" s="25" t="s">
        <v>22</v>
      </c>
      <c r="H53" s="25" t="s">
        <v>22</v>
      </c>
      <c r="I53" s="25">
        <f t="shared" ref="I53:N53" si="13">I54+I56</f>
        <v>22</v>
      </c>
      <c r="J53" s="25">
        <f>J54</f>
        <v>20</v>
      </c>
      <c r="K53" s="25">
        <f t="shared" si="13"/>
        <v>0</v>
      </c>
      <c r="L53" s="25">
        <f t="shared" si="13"/>
        <v>2</v>
      </c>
      <c r="M53" s="25">
        <f t="shared" si="13"/>
        <v>0</v>
      </c>
      <c r="N53" s="25">
        <f t="shared" si="13"/>
        <v>0</v>
      </c>
      <c r="O53" s="25" t="s">
        <v>22</v>
      </c>
      <c r="P53" s="25" t="s">
        <v>22</v>
      </c>
      <c r="Q53" s="25" t="s">
        <v>22</v>
      </c>
      <c r="R53" s="28"/>
    </row>
    <row r="54" s="1" customFormat="1" ht="22" customHeight="1" spans="1:18">
      <c r="A54" s="27" t="s">
        <v>239</v>
      </c>
      <c r="B54" s="28">
        <f>SUM(B55:B55)</f>
        <v>1</v>
      </c>
      <c r="C54" s="28"/>
      <c r="D54" s="28" t="s">
        <v>173</v>
      </c>
      <c r="E54" s="28">
        <f>SUM(E55:E55)</f>
        <v>200</v>
      </c>
      <c r="F54" s="27" t="s">
        <v>240</v>
      </c>
      <c r="G54" s="28"/>
      <c r="H54" s="28"/>
      <c r="I54" s="28">
        <f>SUM(I55:I55)</f>
        <v>20</v>
      </c>
      <c r="J54" s="28">
        <f>SUM(J55:J55)</f>
        <v>20</v>
      </c>
      <c r="K54" s="28"/>
      <c r="L54" s="28"/>
      <c r="M54" s="28"/>
      <c r="N54" s="28">
        <f>SUM(N55:N55)</f>
        <v>0</v>
      </c>
      <c r="O54" s="28" t="s">
        <v>241</v>
      </c>
      <c r="P54" s="28"/>
      <c r="Q54" s="28"/>
      <c r="R54" s="28"/>
    </row>
    <row r="55" s="7" customFormat="1" ht="22" customHeight="1" spans="1:18">
      <c r="A55" s="30" t="s">
        <v>242</v>
      </c>
      <c r="B55" s="28">
        <v>1</v>
      </c>
      <c r="C55" s="28" t="s">
        <v>26</v>
      </c>
      <c r="D55" s="28" t="s">
        <v>173</v>
      </c>
      <c r="E55" s="28">
        <v>200</v>
      </c>
      <c r="F55" s="30" t="s">
        <v>243</v>
      </c>
      <c r="G55" s="28" t="s">
        <v>165</v>
      </c>
      <c r="H55" s="28">
        <v>2023</v>
      </c>
      <c r="I55" s="28">
        <v>20</v>
      </c>
      <c r="J55" s="28">
        <v>20</v>
      </c>
      <c r="K55" s="28"/>
      <c r="L55" s="28"/>
      <c r="M55" s="28"/>
      <c r="N55" s="28">
        <v>0</v>
      </c>
      <c r="O55" s="28" t="s">
        <v>241</v>
      </c>
      <c r="P55" s="28" t="s">
        <v>217</v>
      </c>
      <c r="Q55" s="28" t="s">
        <v>32</v>
      </c>
      <c r="R55" s="28"/>
    </row>
    <row r="56" s="1" customFormat="1" ht="22" customHeight="1" spans="1:18">
      <c r="A56" s="27" t="s">
        <v>246</v>
      </c>
      <c r="B56" s="28">
        <f>SUM(B57:B57)</f>
        <v>1</v>
      </c>
      <c r="C56" s="28"/>
      <c r="D56" s="28" t="s">
        <v>173</v>
      </c>
      <c r="E56" s="28">
        <f>SUM(E57:E57)</f>
        <v>10</v>
      </c>
      <c r="F56" s="27" t="s">
        <v>240</v>
      </c>
      <c r="G56" s="28"/>
      <c r="H56" s="28"/>
      <c r="I56" s="28">
        <f>SUM(I57:I57)</f>
        <v>2</v>
      </c>
      <c r="J56" s="28" t="s">
        <v>22</v>
      </c>
      <c r="K56" s="28">
        <f>SUM(K57:K57)</f>
        <v>0</v>
      </c>
      <c r="L56" s="28">
        <f>SUM(L57:L57)</f>
        <v>2</v>
      </c>
      <c r="M56" s="28">
        <f>SUM(M57:M57)</f>
        <v>0</v>
      </c>
      <c r="N56" s="28">
        <f>SUM(N57:N57)</f>
        <v>0</v>
      </c>
      <c r="O56" s="28" t="s">
        <v>241</v>
      </c>
      <c r="P56" s="28"/>
      <c r="Q56" s="28"/>
      <c r="R56" s="28"/>
    </row>
    <row r="57" s="7" customFormat="1" ht="22" customHeight="1" spans="1:18">
      <c r="A57" s="30" t="s">
        <v>247</v>
      </c>
      <c r="B57" s="28">
        <v>1</v>
      </c>
      <c r="C57" s="28" t="s">
        <v>26</v>
      </c>
      <c r="D57" s="28" t="s">
        <v>173</v>
      </c>
      <c r="E57" s="28">
        <v>10</v>
      </c>
      <c r="F57" s="30" t="s">
        <v>248</v>
      </c>
      <c r="G57" s="28" t="s">
        <v>165</v>
      </c>
      <c r="H57" s="28">
        <v>2023</v>
      </c>
      <c r="I57" s="28">
        <v>2</v>
      </c>
      <c r="J57" s="28">
        <v>0</v>
      </c>
      <c r="K57" s="28"/>
      <c r="L57" s="28">
        <v>2</v>
      </c>
      <c r="M57" s="28"/>
      <c r="N57" s="28">
        <v>0</v>
      </c>
      <c r="O57" s="28" t="s">
        <v>241</v>
      </c>
      <c r="P57" s="28" t="s">
        <v>81</v>
      </c>
      <c r="Q57" s="28" t="s">
        <v>32</v>
      </c>
      <c r="R57" s="28"/>
    </row>
    <row r="58" s="2" customFormat="1" ht="22" customHeight="1" spans="1:18">
      <c r="A58" s="26" t="s">
        <v>250</v>
      </c>
      <c r="B58" s="25">
        <f>B59+B61</f>
        <v>1</v>
      </c>
      <c r="C58" s="25" t="s">
        <v>22</v>
      </c>
      <c r="D58" s="25" t="s">
        <v>22</v>
      </c>
      <c r="E58" s="25" t="s">
        <v>22</v>
      </c>
      <c r="F58" s="25" t="s">
        <v>22</v>
      </c>
      <c r="G58" s="25" t="s">
        <v>22</v>
      </c>
      <c r="H58" s="25" t="s">
        <v>22</v>
      </c>
      <c r="I58" s="25">
        <f t="shared" ref="I58:N58" si="14">I59+I61</f>
        <v>60</v>
      </c>
      <c r="J58" s="25">
        <f t="shared" si="14"/>
        <v>0</v>
      </c>
      <c r="K58" s="25">
        <f t="shared" si="14"/>
        <v>0</v>
      </c>
      <c r="L58" s="25">
        <f t="shared" si="14"/>
        <v>60</v>
      </c>
      <c r="M58" s="25">
        <f t="shared" si="14"/>
        <v>0</v>
      </c>
      <c r="N58" s="25">
        <f t="shared" si="14"/>
        <v>0</v>
      </c>
      <c r="O58" s="25" t="s">
        <v>22</v>
      </c>
      <c r="P58" s="25" t="s">
        <v>22</v>
      </c>
      <c r="Q58" s="25" t="s">
        <v>22</v>
      </c>
      <c r="R58" s="28"/>
    </row>
    <row r="59" s="1" customFormat="1" ht="22" customHeight="1" spans="1:18">
      <c r="A59" s="27" t="s">
        <v>251</v>
      </c>
      <c r="B59" s="28">
        <f>SUM(B60:B60)</f>
        <v>1</v>
      </c>
      <c r="C59" s="28"/>
      <c r="D59" s="28" t="s">
        <v>173</v>
      </c>
      <c r="E59" s="28">
        <f t="shared" ref="E59:N59" si="15">SUM(E60:E60)</f>
        <v>500</v>
      </c>
      <c r="F59" s="27" t="s">
        <v>252</v>
      </c>
      <c r="G59" s="28"/>
      <c r="H59" s="28"/>
      <c r="I59" s="28">
        <f t="shared" si="15"/>
        <v>60</v>
      </c>
      <c r="J59" s="28">
        <f t="shared" si="15"/>
        <v>0</v>
      </c>
      <c r="K59" s="28">
        <f t="shared" si="15"/>
        <v>0</v>
      </c>
      <c r="L59" s="28">
        <f t="shared" si="15"/>
        <v>60</v>
      </c>
      <c r="M59" s="28">
        <f t="shared" si="15"/>
        <v>0</v>
      </c>
      <c r="N59" s="28">
        <f t="shared" si="15"/>
        <v>0</v>
      </c>
      <c r="O59" s="28" t="s">
        <v>253</v>
      </c>
      <c r="P59" s="28"/>
      <c r="Q59" s="28"/>
      <c r="R59" s="28"/>
    </row>
    <row r="60" s="7" customFormat="1" ht="22" customHeight="1" spans="1:18">
      <c r="A60" s="30" t="s">
        <v>254</v>
      </c>
      <c r="B60" s="28">
        <v>1</v>
      </c>
      <c r="C60" s="28" t="s">
        <v>26</v>
      </c>
      <c r="D60" s="28" t="s">
        <v>173</v>
      </c>
      <c r="E60" s="28">
        <v>500</v>
      </c>
      <c r="F60" s="30" t="s">
        <v>256</v>
      </c>
      <c r="G60" s="28" t="s">
        <v>165</v>
      </c>
      <c r="H60" s="28">
        <v>2023</v>
      </c>
      <c r="I60" s="28">
        <v>60</v>
      </c>
      <c r="J60" s="28">
        <v>0</v>
      </c>
      <c r="K60" s="28"/>
      <c r="L60" s="28">
        <v>60</v>
      </c>
      <c r="M60" s="28"/>
      <c r="N60" s="28">
        <v>0</v>
      </c>
      <c r="O60" s="28" t="s">
        <v>241</v>
      </c>
      <c r="P60" s="28" t="s">
        <v>217</v>
      </c>
      <c r="Q60" s="28" t="s">
        <v>32</v>
      </c>
      <c r="R60" s="28"/>
    </row>
    <row r="61" s="1" customFormat="1" ht="22" customHeight="1" spans="1:18">
      <c r="A61" s="27" t="s">
        <v>257</v>
      </c>
      <c r="B61" s="28"/>
      <c r="C61" s="28"/>
      <c r="D61" s="28"/>
      <c r="E61" s="28"/>
      <c r="F61" s="27"/>
      <c r="G61" s="28"/>
      <c r="H61" s="28"/>
      <c r="I61" s="28">
        <v>0</v>
      </c>
      <c r="J61" s="28"/>
      <c r="K61" s="28"/>
      <c r="L61" s="28"/>
      <c r="M61" s="28"/>
      <c r="N61" s="28"/>
      <c r="O61" s="28"/>
      <c r="P61" s="28"/>
      <c r="Q61" s="28"/>
      <c r="R61" s="28"/>
    </row>
    <row r="62" s="2" customFormat="1" ht="22" customHeight="1" spans="1:18">
      <c r="A62" s="26" t="s">
        <v>258</v>
      </c>
      <c r="B62" s="25">
        <f>B63+B65</f>
        <v>1</v>
      </c>
      <c r="C62" s="25" t="s">
        <v>22</v>
      </c>
      <c r="D62" s="25" t="s">
        <v>22</v>
      </c>
      <c r="E62" s="25" t="s">
        <v>22</v>
      </c>
      <c r="F62" s="26" t="s">
        <v>22</v>
      </c>
      <c r="G62" s="25" t="s">
        <v>22</v>
      </c>
      <c r="H62" s="25" t="s">
        <v>22</v>
      </c>
      <c r="I62" s="25">
        <f t="shared" ref="I62:N62" si="16">I63+I65</f>
        <v>5</v>
      </c>
      <c r="J62" s="25">
        <v>0</v>
      </c>
      <c r="K62" s="25">
        <f t="shared" si="16"/>
        <v>0</v>
      </c>
      <c r="L62" s="25">
        <f t="shared" si="16"/>
        <v>5</v>
      </c>
      <c r="M62" s="25">
        <f t="shared" si="16"/>
        <v>0</v>
      </c>
      <c r="N62" s="25">
        <f t="shared" si="16"/>
        <v>0</v>
      </c>
      <c r="O62" s="25" t="s">
        <v>22</v>
      </c>
      <c r="P62" s="25" t="s">
        <v>22</v>
      </c>
      <c r="Q62" s="25" t="s">
        <v>22</v>
      </c>
      <c r="R62" s="28"/>
    </row>
    <row r="63" s="1" customFormat="1" ht="22" customHeight="1" spans="1:18">
      <c r="A63" s="27" t="s">
        <v>259</v>
      </c>
      <c r="B63" s="28">
        <f>SUM(B64:B64)</f>
        <v>1</v>
      </c>
      <c r="C63" s="28"/>
      <c r="D63" s="28" t="s">
        <v>173</v>
      </c>
      <c r="E63" s="28">
        <f>SUM(E64:E64)</f>
        <v>5</v>
      </c>
      <c r="F63" s="27"/>
      <c r="G63" s="28"/>
      <c r="H63" s="28"/>
      <c r="I63" s="28">
        <f>SUM(I64:I64)</f>
        <v>5</v>
      </c>
      <c r="J63" s="28" t="s">
        <v>22</v>
      </c>
      <c r="K63" s="28">
        <f>SUM(K64:K64)</f>
        <v>0</v>
      </c>
      <c r="L63" s="28">
        <f>SUM(L64:L64)</f>
        <v>5</v>
      </c>
      <c r="M63" s="28">
        <f>SUM(M64:M64)</f>
        <v>0</v>
      </c>
      <c r="N63" s="28"/>
      <c r="O63" s="28" t="s">
        <v>241</v>
      </c>
      <c r="P63" s="28"/>
      <c r="Q63" s="28"/>
      <c r="R63" s="28"/>
    </row>
    <row r="64" s="1" customFormat="1" ht="22" customHeight="1" spans="1:18">
      <c r="A64" s="30" t="s">
        <v>260</v>
      </c>
      <c r="B64" s="28">
        <v>1</v>
      </c>
      <c r="C64" s="28" t="s">
        <v>26</v>
      </c>
      <c r="D64" s="28" t="s">
        <v>173</v>
      </c>
      <c r="E64" s="28">
        <v>5</v>
      </c>
      <c r="F64" s="27" t="s">
        <v>262</v>
      </c>
      <c r="G64" s="28" t="s">
        <v>165</v>
      </c>
      <c r="H64" s="28">
        <v>2023</v>
      </c>
      <c r="I64" s="28">
        <v>5</v>
      </c>
      <c r="J64" s="28">
        <v>0</v>
      </c>
      <c r="K64" s="28"/>
      <c r="L64" s="28">
        <v>5</v>
      </c>
      <c r="M64" s="28"/>
      <c r="N64" s="28">
        <v>0</v>
      </c>
      <c r="O64" s="28" t="s">
        <v>241</v>
      </c>
      <c r="P64" s="28" t="s">
        <v>217</v>
      </c>
      <c r="Q64" s="28" t="s">
        <v>32</v>
      </c>
      <c r="R64" s="28"/>
    </row>
    <row r="65" s="1" customFormat="1" ht="22" customHeight="1" spans="1:18">
      <c r="A65" s="27" t="s">
        <v>263</v>
      </c>
      <c r="B65" s="28"/>
      <c r="C65" s="28"/>
      <c r="D65" s="28" t="s">
        <v>173</v>
      </c>
      <c r="E65" s="28"/>
      <c r="F65" s="27"/>
      <c r="G65" s="28"/>
      <c r="H65" s="28"/>
      <c r="I65" s="28"/>
      <c r="J65" s="28" t="s">
        <v>22</v>
      </c>
      <c r="K65" s="28"/>
      <c r="L65" s="28"/>
      <c r="M65" s="28"/>
      <c r="N65" s="28"/>
      <c r="O65" s="28" t="s">
        <v>241</v>
      </c>
      <c r="P65" s="28"/>
      <c r="Q65" s="28"/>
      <c r="R65" s="28"/>
    </row>
    <row r="66" s="2" customFormat="1" ht="22" customHeight="1" spans="1:18">
      <c r="A66" s="26" t="s">
        <v>264</v>
      </c>
      <c r="B66" s="25">
        <f>B67+B69</f>
        <v>2</v>
      </c>
      <c r="C66" s="28"/>
      <c r="D66" s="28" t="s">
        <v>121</v>
      </c>
      <c r="E66" s="25">
        <v>10224</v>
      </c>
      <c r="F66" s="27" t="s">
        <v>22</v>
      </c>
      <c r="G66" s="28" t="s">
        <v>22</v>
      </c>
      <c r="H66" s="28" t="s">
        <v>22</v>
      </c>
      <c r="I66" s="25">
        <f t="shared" ref="I66:N66" si="17">I67+I69</f>
        <v>223</v>
      </c>
      <c r="J66" s="25">
        <f>J69</f>
        <v>5</v>
      </c>
      <c r="K66" s="25">
        <f t="shared" si="17"/>
        <v>0</v>
      </c>
      <c r="L66" s="25">
        <f t="shared" si="17"/>
        <v>218</v>
      </c>
      <c r="M66" s="25">
        <f t="shared" si="17"/>
        <v>0</v>
      </c>
      <c r="N66" s="25">
        <f t="shared" si="17"/>
        <v>0</v>
      </c>
      <c r="O66" s="28"/>
      <c r="P66" s="28"/>
      <c r="Q66" s="28"/>
      <c r="R66" s="28"/>
    </row>
    <row r="67" s="1" customFormat="1" ht="22" customHeight="1" spans="1:18">
      <c r="A67" s="27" t="s">
        <v>265</v>
      </c>
      <c r="B67" s="28">
        <f>SUM(B68:B68)</f>
        <v>1</v>
      </c>
      <c r="C67" s="28"/>
      <c r="D67" s="28" t="s">
        <v>121</v>
      </c>
      <c r="E67" s="28">
        <f>SUM(E68:E68)</f>
        <v>218</v>
      </c>
      <c r="F67" s="27" t="s">
        <v>266</v>
      </c>
      <c r="G67" s="28"/>
      <c r="H67" s="28"/>
      <c r="I67" s="28">
        <f>SUM(I68:I68)</f>
        <v>218</v>
      </c>
      <c r="J67" s="28" t="s">
        <v>22</v>
      </c>
      <c r="K67" s="28">
        <f>SUM(K68:K68)</f>
        <v>0</v>
      </c>
      <c r="L67" s="28">
        <f>SUM(L68:L68)</f>
        <v>218</v>
      </c>
      <c r="M67" s="28">
        <f>SUM(M68:M68)</f>
        <v>0</v>
      </c>
      <c r="N67" s="28">
        <f>SUM(N68:N68)</f>
        <v>0</v>
      </c>
      <c r="O67" s="28" t="s">
        <v>267</v>
      </c>
      <c r="P67" s="28"/>
      <c r="Q67" s="28"/>
      <c r="R67" s="28"/>
    </row>
    <row r="68" s="1" customFormat="1" ht="22" customHeight="1" spans="1:18">
      <c r="A68" s="27" t="s">
        <v>268</v>
      </c>
      <c r="B68" s="28">
        <v>1</v>
      </c>
      <c r="C68" s="28" t="s">
        <v>26</v>
      </c>
      <c r="D68" s="28" t="s">
        <v>121</v>
      </c>
      <c r="E68" s="28">
        <v>218</v>
      </c>
      <c r="F68" s="27" t="s">
        <v>269</v>
      </c>
      <c r="G68" s="28" t="s">
        <v>165</v>
      </c>
      <c r="H68" s="28">
        <v>2023</v>
      </c>
      <c r="I68" s="28">
        <v>218</v>
      </c>
      <c r="J68" s="28">
        <v>0</v>
      </c>
      <c r="K68" s="28"/>
      <c r="L68" s="28">
        <v>218</v>
      </c>
      <c r="M68" s="28"/>
      <c r="N68" s="28">
        <v>0</v>
      </c>
      <c r="O68" s="28" t="s">
        <v>270</v>
      </c>
      <c r="P68" s="28" t="s">
        <v>217</v>
      </c>
      <c r="Q68" s="28" t="s">
        <v>32</v>
      </c>
      <c r="R68" s="28"/>
    </row>
    <row r="69" s="1" customFormat="1" ht="22" customHeight="1" spans="1:18">
      <c r="A69" s="27" t="s">
        <v>271</v>
      </c>
      <c r="B69" s="28">
        <f>SUM(B70:B70)</f>
        <v>1</v>
      </c>
      <c r="C69" s="28"/>
      <c r="D69" s="28" t="s">
        <v>121</v>
      </c>
      <c r="E69" s="28">
        <f>SUM(E70:E70)</f>
        <v>5</v>
      </c>
      <c r="F69" s="27" t="s">
        <v>272</v>
      </c>
      <c r="G69" s="28"/>
      <c r="H69" s="28"/>
      <c r="I69" s="28">
        <f>SUM(I70:I70)</f>
        <v>5</v>
      </c>
      <c r="J69" s="28">
        <f>SUM(J70:J70)</f>
        <v>5</v>
      </c>
      <c r="K69" s="28"/>
      <c r="L69" s="28"/>
      <c r="M69" s="28"/>
      <c r="N69" s="28">
        <f>SUM(N70:N70)</f>
        <v>0</v>
      </c>
      <c r="O69" s="28" t="s">
        <v>253</v>
      </c>
      <c r="P69" s="28"/>
      <c r="Q69" s="28"/>
      <c r="R69" s="28"/>
    </row>
    <row r="70" s="1" customFormat="1" ht="22" customHeight="1" spans="1:18">
      <c r="A70" s="30" t="s">
        <v>273</v>
      </c>
      <c r="B70" s="28">
        <v>1</v>
      </c>
      <c r="C70" s="28" t="s">
        <v>26</v>
      </c>
      <c r="D70" s="28" t="s">
        <v>121</v>
      </c>
      <c r="E70" s="28">
        <v>5</v>
      </c>
      <c r="F70" s="27" t="s">
        <v>274</v>
      </c>
      <c r="G70" s="28" t="s">
        <v>165</v>
      </c>
      <c r="H70" s="28">
        <v>2023</v>
      </c>
      <c r="I70" s="28">
        <v>5</v>
      </c>
      <c r="J70" s="28">
        <v>5</v>
      </c>
      <c r="K70" s="28"/>
      <c r="L70" s="28"/>
      <c r="M70" s="28"/>
      <c r="N70" s="28">
        <v>0</v>
      </c>
      <c r="O70" s="28" t="s">
        <v>214</v>
      </c>
      <c r="P70" s="28" t="s">
        <v>217</v>
      </c>
      <c r="Q70" s="28" t="s">
        <v>32</v>
      </c>
      <c r="R70" s="28"/>
    </row>
    <row r="71" s="2" customFormat="1" ht="22" customHeight="1" spans="1:18">
      <c r="A71" s="49" t="s">
        <v>276</v>
      </c>
      <c r="B71" s="25"/>
      <c r="C71" s="25" t="s">
        <v>22</v>
      </c>
      <c r="D71" s="25" t="s">
        <v>22</v>
      </c>
      <c r="E71" s="25" t="s">
        <v>22</v>
      </c>
      <c r="F71" s="25" t="s">
        <v>22</v>
      </c>
      <c r="G71" s="25" t="s">
        <v>22</v>
      </c>
      <c r="H71" s="25" t="s">
        <v>22</v>
      </c>
      <c r="I71" s="25">
        <v>0</v>
      </c>
      <c r="J71" s="25"/>
      <c r="K71" s="25"/>
      <c r="L71" s="25"/>
      <c r="M71" s="25"/>
      <c r="N71" s="25"/>
      <c r="O71" s="25" t="s">
        <v>22</v>
      </c>
      <c r="P71" s="25" t="s">
        <v>22</v>
      </c>
      <c r="Q71" s="25" t="s">
        <v>22</v>
      </c>
      <c r="R71" s="30"/>
    </row>
    <row r="72" s="1" customFormat="1" ht="22" customHeight="1" spans="1:18">
      <c r="A72" s="27" t="s">
        <v>277</v>
      </c>
      <c r="B72" s="28"/>
      <c r="C72" s="28"/>
      <c r="D72" s="28" t="s">
        <v>66</v>
      </c>
      <c r="E72" s="28"/>
      <c r="F72" s="27"/>
      <c r="G72" s="28"/>
      <c r="H72" s="28"/>
      <c r="I72" s="28"/>
      <c r="J72" s="28" t="s">
        <v>22</v>
      </c>
      <c r="K72" s="28"/>
      <c r="L72" s="28"/>
      <c r="M72" s="28"/>
      <c r="N72" s="28"/>
      <c r="O72" s="28" t="s">
        <v>278</v>
      </c>
      <c r="P72" s="28"/>
      <c r="Q72" s="28"/>
      <c r="R72" s="30"/>
    </row>
    <row r="73" s="1" customFormat="1" ht="22" customHeight="1" spans="1:18">
      <c r="A73" s="27" t="s">
        <v>279</v>
      </c>
      <c r="B73" s="28"/>
      <c r="C73" s="28"/>
      <c r="D73" s="28" t="s">
        <v>66</v>
      </c>
      <c r="E73" s="28"/>
      <c r="F73" s="27"/>
      <c r="G73" s="28"/>
      <c r="H73" s="28"/>
      <c r="I73" s="28"/>
      <c r="J73" s="28"/>
      <c r="K73" s="28"/>
      <c r="L73" s="28"/>
      <c r="M73" s="28"/>
      <c r="N73" s="28"/>
      <c r="O73" s="28" t="s">
        <v>280</v>
      </c>
      <c r="P73" s="28"/>
      <c r="Q73" s="28"/>
      <c r="R73" s="30"/>
    </row>
    <row r="74" s="1" customFormat="1" ht="22" customHeight="1" spans="1:18">
      <c r="A74" s="27" t="s">
        <v>281</v>
      </c>
      <c r="B74" s="28"/>
      <c r="C74" s="28"/>
      <c r="D74" s="28" t="s">
        <v>66</v>
      </c>
      <c r="E74" s="28"/>
      <c r="F74" s="27"/>
      <c r="G74" s="28"/>
      <c r="H74" s="28"/>
      <c r="I74" s="28"/>
      <c r="J74" s="28" t="s">
        <v>22</v>
      </c>
      <c r="K74" s="28"/>
      <c r="L74" s="28"/>
      <c r="M74" s="28"/>
      <c r="N74" s="28"/>
      <c r="O74" s="28" t="s">
        <v>280</v>
      </c>
      <c r="P74" s="28"/>
      <c r="Q74" s="28"/>
      <c r="R74" s="30"/>
    </row>
    <row r="75" s="2" customFormat="1" ht="22" customHeight="1" spans="1:18">
      <c r="A75" s="26" t="s">
        <v>282</v>
      </c>
      <c r="B75" s="25">
        <f>B76+B78</f>
        <v>12</v>
      </c>
      <c r="C75" s="28"/>
      <c r="D75" s="25" t="s">
        <v>22</v>
      </c>
      <c r="E75" s="25"/>
      <c r="F75" s="25" t="s">
        <v>22</v>
      </c>
      <c r="G75" s="25"/>
      <c r="H75" s="25"/>
      <c r="I75" s="25">
        <f t="shared" ref="I75:N75" si="18">I76+I78</f>
        <v>3402</v>
      </c>
      <c r="J75" s="25">
        <f t="shared" si="18"/>
        <v>200</v>
      </c>
      <c r="K75" s="25">
        <f t="shared" si="18"/>
        <v>62</v>
      </c>
      <c r="L75" s="25">
        <f t="shared" si="18"/>
        <v>1340</v>
      </c>
      <c r="M75" s="25">
        <f t="shared" si="18"/>
        <v>0</v>
      </c>
      <c r="N75" s="25">
        <f t="shared" si="18"/>
        <v>1800</v>
      </c>
      <c r="O75" s="25" t="s">
        <v>22</v>
      </c>
      <c r="P75" s="25" t="s">
        <v>22</v>
      </c>
      <c r="Q75" s="25" t="s">
        <v>22</v>
      </c>
      <c r="R75" s="30"/>
    </row>
    <row r="76" s="2" customFormat="1" ht="22" customHeight="1" spans="1:18">
      <c r="A76" s="26" t="s">
        <v>283</v>
      </c>
      <c r="B76" s="28">
        <f>SUM(B77:B77)</f>
        <v>1</v>
      </c>
      <c r="C76" s="28"/>
      <c r="D76" s="28" t="s">
        <v>284</v>
      </c>
      <c r="E76" s="28">
        <f t="shared" ref="E76:N76" si="19">SUM(E77:E77)</f>
        <v>7</v>
      </c>
      <c r="F76" s="27" t="s">
        <v>285</v>
      </c>
      <c r="G76" s="28"/>
      <c r="H76" s="28"/>
      <c r="I76" s="28">
        <f t="shared" si="19"/>
        <v>140</v>
      </c>
      <c r="J76" s="28">
        <f t="shared" si="19"/>
        <v>0</v>
      </c>
      <c r="K76" s="28">
        <f t="shared" si="19"/>
        <v>0</v>
      </c>
      <c r="L76" s="28">
        <f t="shared" si="19"/>
        <v>140</v>
      </c>
      <c r="M76" s="28">
        <f t="shared" si="19"/>
        <v>0</v>
      </c>
      <c r="N76" s="28">
        <f t="shared" si="19"/>
        <v>0</v>
      </c>
      <c r="O76" s="28" t="s">
        <v>286</v>
      </c>
      <c r="P76" s="28"/>
      <c r="Q76" s="28"/>
      <c r="R76" s="30"/>
    </row>
    <row r="77" s="2" customFormat="1" ht="22" customHeight="1" spans="1:18">
      <c r="A77" s="27" t="s">
        <v>287</v>
      </c>
      <c r="B77" s="28">
        <v>1</v>
      </c>
      <c r="C77" s="28" t="s">
        <v>26</v>
      </c>
      <c r="D77" s="28" t="s">
        <v>284</v>
      </c>
      <c r="E77" s="28">
        <v>7</v>
      </c>
      <c r="F77" s="27" t="s">
        <v>291</v>
      </c>
      <c r="G77" s="28" t="s">
        <v>292</v>
      </c>
      <c r="H77" s="28">
        <v>2023</v>
      </c>
      <c r="I77" s="28">
        <v>140</v>
      </c>
      <c r="J77" s="28">
        <v>0</v>
      </c>
      <c r="K77" s="28"/>
      <c r="L77" s="28">
        <v>140</v>
      </c>
      <c r="M77" s="28"/>
      <c r="N77" s="28">
        <v>0</v>
      </c>
      <c r="O77" s="28" t="s">
        <v>290</v>
      </c>
      <c r="P77" s="28" t="s">
        <v>81</v>
      </c>
      <c r="Q77" s="28" t="s">
        <v>134</v>
      </c>
      <c r="R77" s="28"/>
    </row>
    <row r="78" s="2" customFormat="1" ht="22" customHeight="1" spans="1:18">
      <c r="A78" s="26" t="s">
        <v>293</v>
      </c>
      <c r="B78" s="25">
        <f>B79+B80+B82+B89+B90+B94+B95+B96</f>
        <v>11</v>
      </c>
      <c r="C78" s="28"/>
      <c r="D78" s="25" t="s">
        <v>22</v>
      </c>
      <c r="E78" s="25"/>
      <c r="F78" s="25" t="s">
        <v>22</v>
      </c>
      <c r="G78" s="25"/>
      <c r="H78" s="25"/>
      <c r="I78" s="25">
        <f t="shared" ref="I78:M78" si="20">I79+I80+I82+I89+I90+I94+I96</f>
        <v>3262</v>
      </c>
      <c r="J78" s="25">
        <f>SUM(J80+J82+J96)</f>
        <v>200</v>
      </c>
      <c r="K78" s="25">
        <f t="shared" si="20"/>
        <v>62</v>
      </c>
      <c r="L78" s="25">
        <f t="shared" si="20"/>
        <v>1200</v>
      </c>
      <c r="M78" s="25">
        <f t="shared" si="20"/>
        <v>0</v>
      </c>
      <c r="N78" s="25">
        <f>N79+N80+N82+N89+N90+N94</f>
        <v>1800</v>
      </c>
      <c r="O78" s="25" t="s">
        <v>22</v>
      </c>
      <c r="P78" s="25" t="s">
        <v>22</v>
      </c>
      <c r="Q78" s="25" t="s">
        <v>22</v>
      </c>
      <c r="R78" s="30"/>
    </row>
    <row r="79" s="2" customFormat="1" ht="22" customHeight="1" spans="1:18">
      <c r="A79" s="50" t="s">
        <v>294</v>
      </c>
      <c r="B79" s="25">
        <f>SUM(B81:B81)</f>
        <v>1</v>
      </c>
      <c r="C79" s="28"/>
      <c r="D79" s="28" t="s">
        <v>158</v>
      </c>
      <c r="E79" s="25">
        <f>SUM(E81:E81)</f>
        <v>20</v>
      </c>
      <c r="F79" s="27" t="s">
        <v>295</v>
      </c>
      <c r="G79" s="25"/>
      <c r="H79" s="25"/>
      <c r="I79" s="25">
        <f>SUM(I81:I81)</f>
        <v>1200</v>
      </c>
      <c r="J79" s="25">
        <v>0</v>
      </c>
      <c r="K79" s="25">
        <f>SUM(K81:K81)</f>
        <v>0</v>
      </c>
      <c r="L79" s="25">
        <f>SUM(L81:L81)</f>
        <v>1200</v>
      </c>
      <c r="M79" s="25">
        <f>SUM(M81:M81)</f>
        <v>0</v>
      </c>
      <c r="N79" s="25">
        <f>SUM(N81:N81)</f>
        <v>0</v>
      </c>
      <c r="O79" s="28" t="s">
        <v>296</v>
      </c>
      <c r="P79" s="28"/>
      <c r="Q79" s="28"/>
      <c r="R79" s="30"/>
    </row>
    <row r="80" s="1" customFormat="1" ht="22" customHeight="1" spans="1:18">
      <c r="A80" s="50"/>
      <c r="B80" s="28">
        <v>0</v>
      </c>
      <c r="C80" s="28"/>
      <c r="D80" s="28" t="s">
        <v>297</v>
      </c>
      <c r="E80" s="28">
        <v>0</v>
      </c>
      <c r="F80" s="27"/>
      <c r="G80" s="28"/>
      <c r="H80" s="28"/>
      <c r="I80" s="28"/>
      <c r="J80" s="28"/>
      <c r="K80" s="28"/>
      <c r="L80" s="28"/>
      <c r="M80" s="28"/>
      <c r="N80" s="28"/>
      <c r="O80" s="28"/>
      <c r="P80" s="28"/>
      <c r="Q80" s="28"/>
      <c r="R80" s="30"/>
    </row>
    <row r="81" s="5" customFormat="1" ht="22" customHeight="1" spans="1:18">
      <c r="A81" s="51" t="s">
        <v>298</v>
      </c>
      <c r="B81" s="34">
        <v>1</v>
      </c>
      <c r="C81" s="34" t="s">
        <v>26</v>
      </c>
      <c r="D81" s="34" t="s">
        <v>158</v>
      </c>
      <c r="E81" s="34">
        <v>20</v>
      </c>
      <c r="F81" s="33" t="s">
        <v>302</v>
      </c>
      <c r="G81" s="28" t="s">
        <v>303</v>
      </c>
      <c r="H81" s="34">
        <v>2023</v>
      </c>
      <c r="I81" s="34">
        <v>1200</v>
      </c>
      <c r="J81" s="34">
        <v>0</v>
      </c>
      <c r="K81" s="34"/>
      <c r="L81" s="34">
        <v>1200</v>
      </c>
      <c r="M81" s="34"/>
      <c r="N81" s="34">
        <v>0</v>
      </c>
      <c r="O81" s="34" t="s">
        <v>296</v>
      </c>
      <c r="P81" s="34" t="s">
        <v>301</v>
      </c>
      <c r="Q81" s="34" t="s">
        <v>32</v>
      </c>
      <c r="R81" s="34"/>
    </row>
    <row r="82" s="1" customFormat="1" ht="22" customHeight="1" spans="1:18">
      <c r="A82" s="50" t="s">
        <v>307</v>
      </c>
      <c r="B82" s="28">
        <f>SUM(B83:B88)</f>
        <v>6</v>
      </c>
      <c r="C82" s="28"/>
      <c r="D82" s="28" t="s">
        <v>308</v>
      </c>
      <c r="E82" s="28"/>
      <c r="F82" s="27" t="s">
        <v>309</v>
      </c>
      <c r="G82" s="28"/>
      <c r="H82" s="28"/>
      <c r="I82" s="28">
        <f t="shared" ref="I82:N82" si="21">SUM(I83:I88)</f>
        <v>262</v>
      </c>
      <c r="J82" s="28">
        <f t="shared" si="21"/>
        <v>200</v>
      </c>
      <c r="K82" s="28">
        <f t="shared" si="21"/>
        <v>62</v>
      </c>
      <c r="L82" s="28">
        <f t="shared" si="21"/>
        <v>0</v>
      </c>
      <c r="M82" s="28">
        <f t="shared" si="21"/>
        <v>0</v>
      </c>
      <c r="N82" s="28">
        <f t="shared" si="21"/>
        <v>0</v>
      </c>
      <c r="O82" s="28" t="s">
        <v>310</v>
      </c>
      <c r="P82" s="28"/>
      <c r="Q82" s="28"/>
      <c r="R82" s="30"/>
    </row>
    <row r="83" s="5" customFormat="1" ht="22" customHeight="1" spans="1:18">
      <c r="A83" s="33" t="s">
        <v>311</v>
      </c>
      <c r="B83" s="34">
        <v>1</v>
      </c>
      <c r="C83" s="34" t="s">
        <v>26</v>
      </c>
      <c r="D83" s="34" t="s">
        <v>66</v>
      </c>
      <c r="E83" s="34">
        <v>1</v>
      </c>
      <c r="F83" s="33" t="s">
        <v>335</v>
      </c>
      <c r="G83" s="28" t="s">
        <v>36</v>
      </c>
      <c r="H83" s="34">
        <v>2023</v>
      </c>
      <c r="I83" s="34">
        <v>200</v>
      </c>
      <c r="J83" s="34">
        <v>200</v>
      </c>
      <c r="K83" s="34"/>
      <c r="L83" s="34"/>
      <c r="M83" s="34"/>
      <c r="N83" s="34">
        <v>0</v>
      </c>
      <c r="O83" s="34" t="s">
        <v>336</v>
      </c>
      <c r="P83" s="34" t="s">
        <v>81</v>
      </c>
      <c r="Q83" s="34" t="s">
        <v>32</v>
      </c>
      <c r="R83" s="34"/>
    </row>
    <row r="84" s="5" customFormat="1" ht="22" customHeight="1" spans="1:18">
      <c r="A84" s="33" t="s">
        <v>337</v>
      </c>
      <c r="B84" s="34">
        <v>1</v>
      </c>
      <c r="C84" s="34" t="s">
        <v>26</v>
      </c>
      <c r="D84" s="34" t="s">
        <v>66</v>
      </c>
      <c r="E84" s="34">
        <v>1</v>
      </c>
      <c r="F84" s="33" t="s">
        <v>338</v>
      </c>
      <c r="G84" s="28" t="s">
        <v>36</v>
      </c>
      <c r="H84" s="34">
        <v>2023</v>
      </c>
      <c r="I84" s="34">
        <v>20</v>
      </c>
      <c r="J84" s="34">
        <v>0</v>
      </c>
      <c r="K84" s="34">
        <v>20</v>
      </c>
      <c r="L84" s="34"/>
      <c r="M84" s="34"/>
      <c r="N84" s="34">
        <v>0</v>
      </c>
      <c r="O84" s="34" t="s">
        <v>336</v>
      </c>
      <c r="P84" s="34" t="s">
        <v>81</v>
      </c>
      <c r="Q84" s="34" t="s">
        <v>32</v>
      </c>
      <c r="R84" s="34"/>
    </row>
    <row r="85" s="5" customFormat="1" ht="22" customHeight="1" spans="1:18">
      <c r="A85" s="33" t="s">
        <v>339</v>
      </c>
      <c r="B85" s="34">
        <v>1</v>
      </c>
      <c r="C85" s="34" t="s">
        <v>26</v>
      </c>
      <c r="D85" s="34" t="s">
        <v>66</v>
      </c>
      <c r="E85" s="34">
        <v>1</v>
      </c>
      <c r="F85" s="33" t="s">
        <v>340</v>
      </c>
      <c r="G85" s="28" t="s">
        <v>36</v>
      </c>
      <c r="H85" s="34">
        <v>2023</v>
      </c>
      <c r="I85" s="34">
        <v>20</v>
      </c>
      <c r="J85" s="34">
        <v>0</v>
      </c>
      <c r="K85" s="34">
        <v>20</v>
      </c>
      <c r="L85" s="34"/>
      <c r="M85" s="34"/>
      <c r="N85" s="34">
        <v>0</v>
      </c>
      <c r="O85" s="34" t="s">
        <v>336</v>
      </c>
      <c r="P85" s="34" t="s">
        <v>81</v>
      </c>
      <c r="Q85" s="34" t="s">
        <v>32</v>
      </c>
      <c r="R85" s="34"/>
    </row>
    <row r="86" s="5" customFormat="1" ht="22" customHeight="1" spans="1:18">
      <c r="A86" s="33" t="s">
        <v>320</v>
      </c>
      <c r="B86" s="34">
        <v>1</v>
      </c>
      <c r="C86" s="34" t="s">
        <v>26</v>
      </c>
      <c r="D86" s="34" t="s">
        <v>66</v>
      </c>
      <c r="E86" s="34">
        <v>1</v>
      </c>
      <c r="F86" s="33" t="s">
        <v>341</v>
      </c>
      <c r="G86" s="34" t="s">
        <v>342</v>
      </c>
      <c r="H86" s="34">
        <v>2023</v>
      </c>
      <c r="I86" s="34">
        <v>8</v>
      </c>
      <c r="J86" s="34">
        <v>0</v>
      </c>
      <c r="K86" s="34">
        <v>8</v>
      </c>
      <c r="L86" s="34"/>
      <c r="M86" s="34"/>
      <c r="N86" s="34">
        <v>0</v>
      </c>
      <c r="O86" s="34" t="s">
        <v>336</v>
      </c>
      <c r="P86" s="34" t="s">
        <v>81</v>
      </c>
      <c r="Q86" s="34" t="s">
        <v>32</v>
      </c>
      <c r="R86" s="34"/>
    </row>
    <row r="87" s="5" customFormat="1" ht="22" customHeight="1" spans="1:18">
      <c r="A87" s="33" t="s">
        <v>324</v>
      </c>
      <c r="B87" s="34">
        <v>1</v>
      </c>
      <c r="C87" s="34" t="s">
        <v>26</v>
      </c>
      <c r="D87" s="34" t="s">
        <v>66</v>
      </c>
      <c r="E87" s="34">
        <v>1</v>
      </c>
      <c r="F87" s="33" t="s">
        <v>343</v>
      </c>
      <c r="G87" s="28" t="s">
        <v>36</v>
      </c>
      <c r="H87" s="34">
        <v>2023</v>
      </c>
      <c r="I87" s="34">
        <v>8</v>
      </c>
      <c r="J87" s="34">
        <v>0</v>
      </c>
      <c r="K87" s="34">
        <v>8</v>
      </c>
      <c r="L87" s="34"/>
      <c r="M87" s="34"/>
      <c r="N87" s="34">
        <v>0</v>
      </c>
      <c r="O87" s="34" t="s">
        <v>336</v>
      </c>
      <c r="P87" s="34" t="s">
        <v>81</v>
      </c>
      <c r="Q87" s="34" t="s">
        <v>32</v>
      </c>
      <c r="R87" s="34"/>
    </row>
    <row r="88" s="5" customFormat="1" ht="22" customHeight="1" spans="1:18">
      <c r="A88" s="33" t="s">
        <v>344</v>
      </c>
      <c r="B88" s="34">
        <v>1</v>
      </c>
      <c r="C88" s="34" t="s">
        <v>26</v>
      </c>
      <c r="D88" s="34" t="s">
        <v>66</v>
      </c>
      <c r="E88" s="34">
        <v>1</v>
      </c>
      <c r="F88" s="33" t="s">
        <v>327</v>
      </c>
      <c r="G88" s="28" t="s">
        <v>36</v>
      </c>
      <c r="H88" s="34">
        <v>2023</v>
      </c>
      <c r="I88" s="34">
        <v>6</v>
      </c>
      <c r="J88" s="34">
        <v>0</v>
      </c>
      <c r="K88" s="34">
        <v>6</v>
      </c>
      <c r="L88" s="34"/>
      <c r="M88" s="34"/>
      <c r="N88" s="34">
        <v>0</v>
      </c>
      <c r="O88" s="34" t="s">
        <v>336</v>
      </c>
      <c r="P88" s="34" t="s">
        <v>81</v>
      </c>
      <c r="Q88" s="34" t="s">
        <v>32</v>
      </c>
      <c r="R88" s="34"/>
    </row>
    <row r="89" s="1" customFormat="1" ht="22" customHeight="1" spans="1:18">
      <c r="A89" s="50" t="s">
        <v>360</v>
      </c>
      <c r="B89" s="28"/>
      <c r="C89" s="28"/>
      <c r="D89" s="28"/>
      <c r="E89" s="28"/>
      <c r="F89" s="27"/>
      <c r="G89" s="28"/>
      <c r="H89" s="10"/>
      <c r="I89" s="28">
        <v>0</v>
      </c>
      <c r="J89" s="28" t="s">
        <v>22</v>
      </c>
      <c r="K89" s="28"/>
      <c r="L89" s="28"/>
      <c r="M89" s="28"/>
      <c r="N89" s="28"/>
      <c r="O89" s="28"/>
      <c r="P89" s="28"/>
      <c r="Q89" s="28"/>
      <c r="R89" s="30"/>
    </row>
    <row r="90" s="1" customFormat="1" ht="22" customHeight="1" spans="1:18">
      <c r="A90" s="50" t="s">
        <v>361</v>
      </c>
      <c r="B90" s="28">
        <f>SUM(B91:B93)</f>
        <v>3</v>
      </c>
      <c r="C90" s="28"/>
      <c r="D90" s="28" t="s">
        <v>284</v>
      </c>
      <c r="E90" s="28"/>
      <c r="F90" s="27" t="s">
        <v>362</v>
      </c>
      <c r="G90" s="28"/>
      <c r="H90" s="28"/>
      <c r="I90" s="28">
        <f>SUM(I91:I95)</f>
        <v>1800</v>
      </c>
      <c r="J90" s="28" t="s">
        <v>22</v>
      </c>
      <c r="K90" s="28"/>
      <c r="L90" s="28"/>
      <c r="M90" s="28"/>
      <c r="N90" s="28">
        <f>SUM(N91:N93)</f>
        <v>1800</v>
      </c>
      <c r="O90" s="28" t="s">
        <v>171</v>
      </c>
      <c r="P90" s="28"/>
      <c r="Q90" s="28"/>
      <c r="R90" s="30"/>
    </row>
    <row r="91" s="5" customFormat="1" ht="22" customHeight="1" spans="1:18">
      <c r="A91" s="33" t="s">
        <v>363</v>
      </c>
      <c r="B91" s="34">
        <v>1</v>
      </c>
      <c r="C91" s="34" t="s">
        <v>26</v>
      </c>
      <c r="D91" s="34" t="s">
        <v>284</v>
      </c>
      <c r="E91" s="34">
        <v>10</v>
      </c>
      <c r="F91" s="33" t="s">
        <v>370</v>
      </c>
      <c r="G91" s="28" t="s">
        <v>36</v>
      </c>
      <c r="H91" s="34">
        <v>2023</v>
      </c>
      <c r="I91" s="34">
        <v>600</v>
      </c>
      <c r="J91" s="34">
        <v>0</v>
      </c>
      <c r="K91" s="34"/>
      <c r="L91" s="34"/>
      <c r="M91" s="34"/>
      <c r="N91" s="34">
        <v>600</v>
      </c>
      <c r="O91" s="34" t="s">
        <v>171</v>
      </c>
      <c r="P91" s="34" t="s">
        <v>31</v>
      </c>
      <c r="Q91" s="34" t="s">
        <v>134</v>
      </c>
      <c r="R91" s="34"/>
    </row>
    <row r="92" s="5" customFormat="1" ht="22" customHeight="1" spans="1:18">
      <c r="A92" s="33" t="s">
        <v>365</v>
      </c>
      <c r="B92" s="34">
        <v>1</v>
      </c>
      <c r="C92" s="34" t="s">
        <v>148</v>
      </c>
      <c r="D92" s="34" t="s">
        <v>284</v>
      </c>
      <c r="E92" s="34">
        <v>10</v>
      </c>
      <c r="F92" s="33" t="s">
        <v>371</v>
      </c>
      <c r="G92" s="28" t="s">
        <v>36</v>
      </c>
      <c r="H92" s="34">
        <v>2023</v>
      </c>
      <c r="I92" s="34">
        <v>400</v>
      </c>
      <c r="J92" s="34">
        <v>0</v>
      </c>
      <c r="K92" s="34"/>
      <c r="L92" s="34"/>
      <c r="M92" s="34"/>
      <c r="N92" s="34">
        <v>400</v>
      </c>
      <c r="O92" s="34" t="s">
        <v>171</v>
      </c>
      <c r="P92" s="34" t="s">
        <v>31</v>
      </c>
      <c r="Q92" s="34" t="s">
        <v>134</v>
      </c>
      <c r="R92" s="34"/>
    </row>
    <row r="93" s="5" customFormat="1" ht="22" customHeight="1" spans="1:18">
      <c r="A93" s="33" t="s">
        <v>367</v>
      </c>
      <c r="B93" s="34">
        <v>1</v>
      </c>
      <c r="C93" s="34" t="s">
        <v>26</v>
      </c>
      <c r="D93" s="34" t="s">
        <v>284</v>
      </c>
      <c r="E93" s="34">
        <v>10</v>
      </c>
      <c r="F93" s="33" t="s">
        <v>372</v>
      </c>
      <c r="G93" s="28" t="s">
        <v>36</v>
      </c>
      <c r="H93" s="34">
        <v>2023</v>
      </c>
      <c r="I93" s="34">
        <v>800</v>
      </c>
      <c r="J93" s="34">
        <v>0</v>
      </c>
      <c r="K93" s="34"/>
      <c r="L93" s="34"/>
      <c r="M93" s="34"/>
      <c r="N93" s="34">
        <v>800</v>
      </c>
      <c r="O93" s="34" t="s">
        <v>171</v>
      </c>
      <c r="P93" s="34" t="s">
        <v>31</v>
      </c>
      <c r="Q93" s="34" t="s">
        <v>134</v>
      </c>
      <c r="R93" s="34"/>
    </row>
    <row r="94" s="1" customFormat="1" ht="22" customHeight="1" spans="1:18">
      <c r="A94" s="51" t="s">
        <v>382</v>
      </c>
      <c r="B94" s="28"/>
      <c r="C94" s="28"/>
      <c r="D94" s="28" t="s">
        <v>66</v>
      </c>
      <c r="E94" s="28"/>
      <c r="F94" s="27"/>
      <c r="G94" s="28" t="s">
        <v>22</v>
      </c>
      <c r="H94" s="28"/>
      <c r="I94" s="28">
        <v>0</v>
      </c>
      <c r="J94" s="28" t="s">
        <v>22</v>
      </c>
      <c r="K94" s="28"/>
      <c r="L94" s="28"/>
      <c r="M94" s="28"/>
      <c r="N94" s="28"/>
      <c r="O94" s="28" t="s">
        <v>22</v>
      </c>
      <c r="P94" s="28" t="s">
        <v>22</v>
      </c>
      <c r="Q94" s="28" t="s">
        <v>22</v>
      </c>
      <c r="R94" s="30"/>
    </row>
    <row r="95" s="1" customFormat="1" ht="22" customHeight="1" spans="1:18">
      <c r="A95" s="51" t="s">
        <v>383</v>
      </c>
      <c r="B95" s="28"/>
      <c r="C95" s="28" t="s">
        <v>22</v>
      </c>
      <c r="D95" s="28" t="s">
        <v>22</v>
      </c>
      <c r="E95" s="28" t="s">
        <v>22</v>
      </c>
      <c r="F95" s="28" t="s">
        <v>22</v>
      </c>
      <c r="G95" s="28" t="s">
        <v>22</v>
      </c>
      <c r="H95" s="28"/>
      <c r="I95" s="28">
        <v>0</v>
      </c>
      <c r="J95" s="28" t="s">
        <v>22</v>
      </c>
      <c r="K95" s="28"/>
      <c r="L95" s="28"/>
      <c r="M95" s="28"/>
      <c r="N95" s="28" t="s">
        <v>22</v>
      </c>
      <c r="O95" s="28" t="s">
        <v>22</v>
      </c>
      <c r="P95" s="28" t="s">
        <v>22</v>
      </c>
      <c r="Q95" s="28" t="s">
        <v>22</v>
      </c>
      <c r="R95" s="30"/>
    </row>
    <row r="96" s="1" customFormat="1" ht="22" customHeight="1" spans="1:18">
      <c r="A96" s="53" t="s">
        <v>384</v>
      </c>
      <c r="B96" s="28">
        <v>1</v>
      </c>
      <c r="C96" s="28" t="s">
        <v>26</v>
      </c>
      <c r="D96" s="28" t="s">
        <v>66</v>
      </c>
      <c r="E96" s="28">
        <v>1</v>
      </c>
      <c r="F96" s="27" t="s">
        <v>385</v>
      </c>
      <c r="G96" s="28"/>
      <c r="H96" s="28"/>
      <c r="I96" s="28"/>
      <c r="J96" s="28"/>
      <c r="K96" s="28"/>
      <c r="L96" s="28"/>
      <c r="M96" s="28"/>
      <c r="N96" s="28"/>
      <c r="O96" s="28" t="s">
        <v>214</v>
      </c>
      <c r="P96" s="28"/>
      <c r="Q96" s="28"/>
      <c r="R96" s="30"/>
    </row>
    <row r="97" s="2" customFormat="1" ht="22" customHeight="1" spans="1:18">
      <c r="A97" s="54" t="s">
        <v>389</v>
      </c>
      <c r="B97" s="25"/>
      <c r="C97" s="25" t="s">
        <v>22</v>
      </c>
      <c r="D97" s="25" t="s">
        <v>22</v>
      </c>
      <c r="E97" s="25" t="s">
        <v>22</v>
      </c>
      <c r="F97" s="25" t="s">
        <v>22</v>
      </c>
      <c r="G97" s="25" t="s">
        <v>22</v>
      </c>
      <c r="H97" s="25" t="s">
        <v>22</v>
      </c>
      <c r="I97" s="25">
        <f t="shared" ref="I97:N97" si="22">SUM(I103,I101,I102,I98)</f>
        <v>598</v>
      </c>
      <c r="J97" s="25">
        <f t="shared" si="22"/>
        <v>400</v>
      </c>
      <c r="K97" s="25">
        <f t="shared" si="22"/>
        <v>0</v>
      </c>
      <c r="L97" s="25">
        <f t="shared" si="22"/>
        <v>158</v>
      </c>
      <c r="M97" s="25">
        <f t="shared" si="22"/>
        <v>0</v>
      </c>
      <c r="N97" s="25">
        <f t="shared" si="22"/>
        <v>40</v>
      </c>
      <c r="O97" s="25" t="s">
        <v>22</v>
      </c>
      <c r="P97" s="25" t="s">
        <v>22</v>
      </c>
      <c r="Q97" s="25" t="s">
        <v>22</v>
      </c>
      <c r="R97" s="30"/>
    </row>
    <row r="98" s="1" customFormat="1" ht="22" customHeight="1" spans="1:18">
      <c r="A98" s="53" t="s">
        <v>390</v>
      </c>
      <c r="B98" s="28">
        <f>SUM(B99:B100)</f>
        <v>2</v>
      </c>
      <c r="C98" s="28"/>
      <c r="D98" s="28" t="s">
        <v>391</v>
      </c>
      <c r="E98" s="28">
        <f t="shared" ref="E98:N98" si="23">SUM(E99:E100)</f>
        <v>406</v>
      </c>
      <c r="F98" s="27"/>
      <c r="G98" s="28"/>
      <c r="H98" s="28"/>
      <c r="I98" s="28">
        <f t="shared" si="23"/>
        <v>198</v>
      </c>
      <c r="J98" s="28">
        <f t="shared" si="23"/>
        <v>0</v>
      </c>
      <c r="K98" s="28">
        <f t="shared" si="23"/>
        <v>0</v>
      </c>
      <c r="L98" s="28">
        <f t="shared" si="23"/>
        <v>158</v>
      </c>
      <c r="M98" s="28">
        <f t="shared" si="23"/>
        <v>0</v>
      </c>
      <c r="N98" s="28">
        <f t="shared" si="23"/>
        <v>40</v>
      </c>
      <c r="O98" s="28" t="s">
        <v>168</v>
      </c>
      <c r="P98" s="28"/>
      <c r="Q98" s="28"/>
      <c r="R98" s="30"/>
    </row>
    <row r="99" s="5" customFormat="1" ht="22" customHeight="1" spans="1:18">
      <c r="A99" s="51" t="s">
        <v>392</v>
      </c>
      <c r="B99" s="34">
        <v>1</v>
      </c>
      <c r="C99" s="34" t="s">
        <v>26</v>
      </c>
      <c r="D99" s="34" t="s">
        <v>249</v>
      </c>
      <c r="E99" s="34">
        <v>400</v>
      </c>
      <c r="F99" s="33" t="s">
        <v>393</v>
      </c>
      <c r="G99" s="28" t="s">
        <v>36</v>
      </c>
      <c r="H99" s="34">
        <v>2023</v>
      </c>
      <c r="I99" s="57">
        <v>120</v>
      </c>
      <c r="J99" s="28">
        <v>0</v>
      </c>
      <c r="K99" s="57"/>
      <c r="L99" s="57">
        <v>80</v>
      </c>
      <c r="M99" s="57"/>
      <c r="N99" s="34">
        <v>40</v>
      </c>
      <c r="O99" s="34" t="s">
        <v>37</v>
      </c>
      <c r="P99" s="34" t="s">
        <v>217</v>
      </c>
      <c r="Q99" s="34" t="s">
        <v>32</v>
      </c>
      <c r="R99" s="34"/>
    </row>
    <row r="100" s="5" customFormat="1" ht="22" customHeight="1" spans="1:18">
      <c r="A100" s="51" t="s">
        <v>394</v>
      </c>
      <c r="B100" s="34">
        <v>1</v>
      </c>
      <c r="C100" s="34" t="s">
        <v>26</v>
      </c>
      <c r="D100" s="34" t="s">
        <v>395</v>
      </c>
      <c r="E100" s="34">
        <v>6</v>
      </c>
      <c r="F100" s="33" t="s">
        <v>398</v>
      </c>
      <c r="G100" s="28" t="s">
        <v>399</v>
      </c>
      <c r="H100" s="34">
        <v>2023</v>
      </c>
      <c r="I100" s="57">
        <v>78</v>
      </c>
      <c r="J100" s="28">
        <v>0</v>
      </c>
      <c r="K100" s="57"/>
      <c r="L100" s="57">
        <v>78</v>
      </c>
      <c r="M100" s="57"/>
      <c r="N100" s="34">
        <v>0</v>
      </c>
      <c r="O100" s="34" t="s">
        <v>37</v>
      </c>
      <c r="P100" s="34" t="s">
        <v>217</v>
      </c>
      <c r="Q100" s="34" t="s">
        <v>32</v>
      </c>
      <c r="R100" s="34"/>
    </row>
    <row r="101" s="1" customFormat="1" ht="22" customHeight="1" spans="1:18">
      <c r="A101" s="27" t="s">
        <v>409</v>
      </c>
      <c r="B101" s="28"/>
      <c r="C101" s="28" t="s">
        <v>26</v>
      </c>
      <c r="D101" s="28" t="s">
        <v>410</v>
      </c>
      <c r="E101" s="28"/>
      <c r="F101" s="27" t="s">
        <v>411</v>
      </c>
      <c r="G101" s="28" t="s">
        <v>36</v>
      </c>
      <c r="H101" s="28"/>
      <c r="I101" s="28">
        <f>SUM(I102:I102)</f>
        <v>0</v>
      </c>
      <c r="J101" s="28" t="s">
        <v>22</v>
      </c>
      <c r="K101" s="28"/>
      <c r="L101" s="28"/>
      <c r="M101" s="28"/>
      <c r="N101" s="28"/>
      <c r="O101" s="28" t="s">
        <v>412</v>
      </c>
      <c r="P101" s="27" t="s">
        <v>81</v>
      </c>
      <c r="Q101" s="27" t="s">
        <v>32</v>
      </c>
      <c r="R101" s="30"/>
    </row>
    <row r="102" s="1" customFormat="1" ht="22" customHeight="1" spans="1:18">
      <c r="A102" s="27" t="s">
        <v>417</v>
      </c>
      <c r="B102" s="28"/>
      <c r="C102" s="28"/>
      <c r="D102" s="28" t="s">
        <v>66</v>
      </c>
      <c r="E102" s="28"/>
      <c r="F102" s="27" t="s">
        <v>418</v>
      </c>
      <c r="G102" s="28"/>
      <c r="H102" s="28"/>
      <c r="I102" s="28">
        <v>0</v>
      </c>
      <c r="J102" s="28" t="s">
        <v>22</v>
      </c>
      <c r="K102" s="28"/>
      <c r="L102" s="28"/>
      <c r="M102" s="28"/>
      <c r="N102" s="28"/>
      <c r="O102" s="28" t="s">
        <v>37</v>
      </c>
      <c r="P102" s="28"/>
      <c r="Q102" s="28"/>
      <c r="R102" s="30"/>
    </row>
    <row r="103" s="1" customFormat="1" ht="22" customHeight="1" spans="1:18">
      <c r="A103" s="27" t="s">
        <v>419</v>
      </c>
      <c r="B103" s="28">
        <f>SUM(B104:B105)</f>
        <v>2</v>
      </c>
      <c r="C103" s="28"/>
      <c r="D103" s="28" t="s">
        <v>410</v>
      </c>
      <c r="E103" s="28"/>
      <c r="F103" s="27" t="s">
        <v>420</v>
      </c>
      <c r="G103" s="28"/>
      <c r="H103" s="28"/>
      <c r="I103" s="28">
        <f t="shared" ref="I103:N103" si="24">SUM(I104:I105)</f>
        <v>400</v>
      </c>
      <c r="J103" s="28">
        <f t="shared" si="24"/>
        <v>400</v>
      </c>
      <c r="K103" s="28">
        <f t="shared" si="24"/>
        <v>0</v>
      </c>
      <c r="L103" s="28">
        <f t="shared" si="24"/>
        <v>0</v>
      </c>
      <c r="M103" s="28">
        <f t="shared" si="24"/>
        <v>0</v>
      </c>
      <c r="N103" s="28">
        <f t="shared" si="24"/>
        <v>0</v>
      </c>
      <c r="O103" s="28" t="s">
        <v>214</v>
      </c>
      <c r="P103" s="28"/>
      <c r="Q103" s="28"/>
      <c r="R103" s="30"/>
    </row>
    <row r="104" s="5" customFormat="1" ht="22" customHeight="1" spans="1:18">
      <c r="A104" s="33" t="s">
        <v>425</v>
      </c>
      <c r="B104" s="34">
        <v>1</v>
      </c>
      <c r="C104" s="34" t="s">
        <v>26</v>
      </c>
      <c r="D104" s="34" t="s">
        <v>410</v>
      </c>
      <c r="E104" s="34">
        <v>1</v>
      </c>
      <c r="F104" s="33" t="s">
        <v>426</v>
      </c>
      <c r="G104" s="31" t="s">
        <v>332</v>
      </c>
      <c r="H104" s="34">
        <v>2023</v>
      </c>
      <c r="I104" s="34">
        <v>200</v>
      </c>
      <c r="J104" s="34">
        <v>200</v>
      </c>
      <c r="K104" s="34"/>
      <c r="L104" s="34"/>
      <c r="M104" s="34"/>
      <c r="N104" s="34">
        <v>0</v>
      </c>
      <c r="O104" s="34" t="s">
        <v>427</v>
      </c>
      <c r="P104" s="34" t="s">
        <v>81</v>
      </c>
      <c r="Q104" s="34" t="s">
        <v>32</v>
      </c>
      <c r="R104" s="34"/>
    </row>
    <row r="105" s="3" customFormat="1" ht="22" customHeight="1" spans="1:18">
      <c r="A105" s="29" t="s">
        <v>423</v>
      </c>
      <c r="B105" s="31">
        <v>1</v>
      </c>
      <c r="C105" s="31" t="s">
        <v>26</v>
      </c>
      <c r="D105" s="31" t="s">
        <v>410</v>
      </c>
      <c r="E105" s="31">
        <v>1</v>
      </c>
      <c r="F105" s="29" t="s">
        <v>428</v>
      </c>
      <c r="G105" s="31" t="s">
        <v>332</v>
      </c>
      <c r="H105" s="55">
        <v>2023</v>
      </c>
      <c r="I105" s="58">
        <v>200</v>
      </c>
      <c r="J105" s="31">
        <v>200</v>
      </c>
      <c r="K105" s="59"/>
      <c r="L105" s="59"/>
      <c r="M105" s="59"/>
      <c r="N105" s="31">
        <v>0</v>
      </c>
      <c r="O105" s="31" t="s">
        <v>37</v>
      </c>
      <c r="P105" s="31" t="s">
        <v>81</v>
      </c>
      <c r="Q105" s="31" t="s">
        <v>32</v>
      </c>
      <c r="R105" s="60"/>
    </row>
    <row r="106" s="2" customFormat="1" ht="22" customHeight="1" spans="1:18">
      <c r="A106" s="26" t="s">
        <v>434</v>
      </c>
      <c r="B106" s="25"/>
      <c r="C106" s="25" t="s">
        <v>22</v>
      </c>
      <c r="D106" s="25" t="s">
        <v>22</v>
      </c>
      <c r="E106" s="25" t="s">
        <v>22</v>
      </c>
      <c r="F106" s="25" t="s">
        <v>22</v>
      </c>
      <c r="G106" s="25" t="s">
        <v>22</v>
      </c>
      <c r="H106" s="25" t="s">
        <v>22</v>
      </c>
      <c r="I106" s="25">
        <f t="shared" ref="I106:N106" si="25">SUM(I115,I114,I112,I111,I109,I107)</f>
        <v>1376</v>
      </c>
      <c r="J106" s="25">
        <f t="shared" si="25"/>
        <v>0</v>
      </c>
      <c r="K106" s="25">
        <f t="shared" si="25"/>
        <v>0</v>
      </c>
      <c r="L106" s="25">
        <f t="shared" si="25"/>
        <v>1376</v>
      </c>
      <c r="M106" s="25">
        <f t="shared" si="25"/>
        <v>0</v>
      </c>
      <c r="N106" s="25">
        <f t="shared" si="25"/>
        <v>0</v>
      </c>
      <c r="O106" s="25" t="s">
        <v>22</v>
      </c>
      <c r="P106" s="28"/>
      <c r="Q106" s="28"/>
      <c r="R106" s="30"/>
    </row>
    <row r="107" s="1" customFormat="1" ht="22" customHeight="1" spans="1:18">
      <c r="A107" s="50" t="s">
        <v>435</v>
      </c>
      <c r="B107" s="28">
        <f>SUM(B108:B108)</f>
        <v>1</v>
      </c>
      <c r="C107" s="28"/>
      <c r="D107" s="28" t="s">
        <v>66</v>
      </c>
      <c r="E107" s="28"/>
      <c r="F107" s="27"/>
      <c r="G107" s="28"/>
      <c r="H107" s="28"/>
      <c r="I107" s="28">
        <f>SUM(I108:I108)</f>
        <v>300</v>
      </c>
      <c r="J107" s="28">
        <v>0</v>
      </c>
      <c r="K107" s="28">
        <f>SUM(K108:K108)</f>
        <v>0</v>
      </c>
      <c r="L107" s="28">
        <f>SUM(L108:L108)</f>
        <v>300</v>
      </c>
      <c r="M107" s="28">
        <f>SUM(M108:M108)</f>
        <v>0</v>
      </c>
      <c r="N107" s="28">
        <f>SUM(N108:N108)</f>
        <v>0</v>
      </c>
      <c r="O107" s="28" t="s">
        <v>179</v>
      </c>
      <c r="P107" s="28"/>
      <c r="Q107" s="28"/>
      <c r="R107" s="30"/>
    </row>
    <row r="108" s="5" customFormat="1" ht="22" customHeight="1" spans="1:18">
      <c r="A108" s="51" t="s">
        <v>436</v>
      </c>
      <c r="B108" s="34">
        <v>1</v>
      </c>
      <c r="C108" s="34" t="s">
        <v>139</v>
      </c>
      <c r="D108" s="34" t="s">
        <v>395</v>
      </c>
      <c r="E108" s="34">
        <v>1</v>
      </c>
      <c r="F108" s="33" t="s">
        <v>439</v>
      </c>
      <c r="G108" s="34" t="s">
        <v>332</v>
      </c>
      <c r="H108" s="34">
        <v>2023</v>
      </c>
      <c r="I108" s="34">
        <v>300</v>
      </c>
      <c r="J108" s="34">
        <v>0</v>
      </c>
      <c r="K108" s="34"/>
      <c r="L108" s="34">
        <v>300</v>
      </c>
      <c r="M108" s="34"/>
      <c r="N108" s="34">
        <v>0</v>
      </c>
      <c r="O108" s="34" t="s">
        <v>179</v>
      </c>
      <c r="P108" s="34" t="s">
        <v>81</v>
      </c>
      <c r="Q108" s="34" t="s">
        <v>32</v>
      </c>
      <c r="R108" s="34"/>
    </row>
    <row r="109" s="1" customFormat="1" ht="22" customHeight="1" spans="1:18">
      <c r="A109" s="50" t="s">
        <v>444</v>
      </c>
      <c r="B109" s="28">
        <f>SUM(B110:B110)</f>
        <v>1</v>
      </c>
      <c r="C109" s="28"/>
      <c r="D109" s="28" t="s">
        <v>66</v>
      </c>
      <c r="E109" s="28"/>
      <c r="F109" s="27"/>
      <c r="G109" s="28"/>
      <c r="H109" s="28"/>
      <c r="I109" s="28">
        <f>SUM(I110:I110)</f>
        <v>976</v>
      </c>
      <c r="J109" s="28">
        <v>0</v>
      </c>
      <c r="K109" s="28">
        <f>SUM(K110:K110)</f>
        <v>0</v>
      </c>
      <c r="L109" s="28">
        <f>SUM(L110:L110)</f>
        <v>976</v>
      </c>
      <c r="M109" s="28"/>
      <c r="N109" s="28">
        <f>SUM(N110:N110)</f>
        <v>0</v>
      </c>
      <c r="O109" s="28" t="s">
        <v>179</v>
      </c>
      <c r="P109" s="28"/>
      <c r="Q109" s="28"/>
      <c r="R109" s="30"/>
    </row>
    <row r="110" s="5" customFormat="1" ht="22" customHeight="1" spans="1:18">
      <c r="A110" s="51" t="s">
        <v>445</v>
      </c>
      <c r="B110" s="34">
        <v>1</v>
      </c>
      <c r="C110" s="34" t="s">
        <v>26</v>
      </c>
      <c r="D110" s="34" t="s">
        <v>395</v>
      </c>
      <c r="E110" s="34">
        <v>1</v>
      </c>
      <c r="F110" s="33" t="s">
        <v>446</v>
      </c>
      <c r="G110" s="34" t="s">
        <v>447</v>
      </c>
      <c r="H110" s="34">
        <v>2023</v>
      </c>
      <c r="I110" s="34">
        <v>976</v>
      </c>
      <c r="J110" s="34">
        <v>0</v>
      </c>
      <c r="K110" s="34"/>
      <c r="L110" s="34">
        <v>976</v>
      </c>
      <c r="M110" s="34"/>
      <c r="N110" s="34">
        <v>0</v>
      </c>
      <c r="O110" s="34" t="s">
        <v>179</v>
      </c>
      <c r="P110" s="34" t="s">
        <v>81</v>
      </c>
      <c r="Q110" s="34" t="s">
        <v>32</v>
      </c>
      <c r="R110" s="34"/>
    </row>
    <row r="111" s="1" customFormat="1" ht="22" customHeight="1" spans="1:18">
      <c r="A111" s="50" t="s">
        <v>453</v>
      </c>
      <c r="B111" s="28"/>
      <c r="C111" s="28" t="s">
        <v>139</v>
      </c>
      <c r="D111" s="28" t="s">
        <v>66</v>
      </c>
      <c r="E111" s="28"/>
      <c r="F111" s="27"/>
      <c r="G111" s="28"/>
      <c r="H111" s="28"/>
      <c r="I111" s="28"/>
      <c r="J111" s="28">
        <v>0</v>
      </c>
      <c r="K111" s="28"/>
      <c r="L111" s="28"/>
      <c r="M111" s="28"/>
      <c r="N111" s="28"/>
      <c r="O111" s="28" t="s">
        <v>182</v>
      </c>
      <c r="P111" s="28"/>
      <c r="Q111" s="28"/>
      <c r="R111" s="30"/>
    </row>
    <row r="112" s="1" customFormat="1" ht="22" customHeight="1" spans="1:18">
      <c r="A112" s="50" t="s">
        <v>454</v>
      </c>
      <c r="B112" s="28">
        <f>SUM(B113:B113)</f>
        <v>1</v>
      </c>
      <c r="C112" s="28" t="s">
        <v>26</v>
      </c>
      <c r="D112" s="28" t="s">
        <v>66</v>
      </c>
      <c r="E112" s="28">
        <f>SUM(E113:E113)</f>
        <v>1</v>
      </c>
      <c r="F112" s="27" t="s">
        <v>455</v>
      </c>
      <c r="G112" s="28"/>
      <c r="H112" s="28"/>
      <c r="I112" s="28">
        <f>SUM(I113:I113)</f>
        <v>100</v>
      </c>
      <c r="J112" s="28">
        <v>0</v>
      </c>
      <c r="K112" s="28">
        <f>SUM(K113:K113)</f>
        <v>0</v>
      </c>
      <c r="L112" s="28">
        <f>SUM(L113:L113)</f>
        <v>100</v>
      </c>
      <c r="M112" s="28">
        <f>SUM(M113:M113)</f>
        <v>0</v>
      </c>
      <c r="N112" s="28">
        <f>SUM(N113:N113)</f>
        <v>0</v>
      </c>
      <c r="O112" s="28" t="s">
        <v>456</v>
      </c>
      <c r="P112" s="28"/>
      <c r="Q112" s="28" t="s">
        <v>32</v>
      </c>
      <c r="R112" s="30"/>
    </row>
    <row r="113" s="80" customFormat="1" ht="22" customHeight="1" spans="1:18">
      <c r="A113" s="51" t="s">
        <v>461</v>
      </c>
      <c r="B113" s="34">
        <v>1</v>
      </c>
      <c r="C113" s="34" t="s">
        <v>26</v>
      </c>
      <c r="D113" s="34" t="s">
        <v>66</v>
      </c>
      <c r="E113" s="34">
        <v>1</v>
      </c>
      <c r="F113" s="33" t="s">
        <v>462</v>
      </c>
      <c r="G113" s="34" t="s">
        <v>463</v>
      </c>
      <c r="H113" s="34">
        <v>2023</v>
      </c>
      <c r="I113" s="34">
        <v>100</v>
      </c>
      <c r="J113" s="34">
        <v>0</v>
      </c>
      <c r="K113" s="34"/>
      <c r="L113" s="34">
        <v>100</v>
      </c>
      <c r="M113" s="34"/>
      <c r="N113" s="34">
        <v>0</v>
      </c>
      <c r="O113" s="34" t="s">
        <v>456</v>
      </c>
      <c r="P113" s="34" t="s">
        <v>301</v>
      </c>
      <c r="Q113" s="34" t="s">
        <v>32</v>
      </c>
      <c r="R113" s="34"/>
    </row>
    <row r="114" s="10" customFormat="1" ht="22" customHeight="1" spans="1:18">
      <c r="A114" s="50" t="s">
        <v>467</v>
      </c>
      <c r="B114" s="28"/>
      <c r="C114" s="28"/>
      <c r="D114" s="28" t="s">
        <v>66</v>
      </c>
      <c r="E114" s="28"/>
      <c r="F114" s="27"/>
      <c r="G114" s="28"/>
      <c r="H114" s="28"/>
      <c r="I114" s="28"/>
      <c r="J114" s="28">
        <v>0</v>
      </c>
      <c r="K114" s="28"/>
      <c r="L114" s="28"/>
      <c r="M114" s="28"/>
      <c r="N114" s="28"/>
      <c r="O114" s="28" t="s">
        <v>456</v>
      </c>
      <c r="P114" s="28"/>
      <c r="Q114" s="28"/>
      <c r="R114" s="28"/>
    </row>
    <row r="115" s="1" customFormat="1" ht="35" customHeight="1" spans="1:18">
      <c r="A115" s="50" t="s">
        <v>473</v>
      </c>
      <c r="B115" s="28"/>
      <c r="C115" s="28"/>
      <c r="D115" s="28" t="s">
        <v>66</v>
      </c>
      <c r="E115" s="28"/>
      <c r="F115" s="33" t="s">
        <v>474</v>
      </c>
      <c r="G115" s="28"/>
      <c r="H115" s="28"/>
      <c r="I115" s="28"/>
      <c r="J115" s="28"/>
      <c r="K115" s="28"/>
      <c r="L115" s="28"/>
      <c r="M115" s="28"/>
      <c r="N115" s="28"/>
      <c r="O115" s="28" t="s">
        <v>475</v>
      </c>
      <c r="P115" s="28"/>
      <c r="Q115" s="28"/>
      <c r="R115" s="30"/>
    </row>
    <row r="116" s="2" customFormat="1" ht="22" customHeight="1" spans="1:18">
      <c r="A116" s="26" t="s">
        <v>481</v>
      </c>
      <c r="B116" s="25">
        <f>B117+B119+B125+B132</f>
        <v>3</v>
      </c>
      <c r="C116" s="25" t="s">
        <v>22</v>
      </c>
      <c r="D116" s="25" t="s">
        <v>22</v>
      </c>
      <c r="E116" s="25" t="s">
        <v>22</v>
      </c>
      <c r="F116" s="26" t="s">
        <v>22</v>
      </c>
      <c r="G116" s="25" t="s">
        <v>22</v>
      </c>
      <c r="H116" s="25" t="s">
        <v>22</v>
      </c>
      <c r="I116" s="25">
        <f t="shared" ref="I116:N116" si="26">I117+I119+I125+I132</f>
        <v>102</v>
      </c>
      <c r="J116" s="25">
        <f>J119+J125+J132</f>
        <v>40</v>
      </c>
      <c r="K116" s="25">
        <f t="shared" si="26"/>
        <v>0</v>
      </c>
      <c r="L116" s="25">
        <f t="shared" si="26"/>
        <v>62</v>
      </c>
      <c r="M116" s="25">
        <f t="shared" si="26"/>
        <v>0</v>
      </c>
      <c r="N116" s="25">
        <f t="shared" si="26"/>
        <v>0</v>
      </c>
      <c r="O116" s="25" t="s">
        <v>22</v>
      </c>
      <c r="P116" s="28"/>
      <c r="Q116" s="28"/>
      <c r="R116" s="30"/>
    </row>
    <row r="117" s="2" customFormat="1" ht="22" customHeight="1" spans="1:18">
      <c r="A117" s="26" t="s">
        <v>482</v>
      </c>
      <c r="B117" s="28">
        <f>SUM(B118:B118)</f>
        <v>1</v>
      </c>
      <c r="C117" s="28"/>
      <c r="D117" s="28" t="s">
        <v>249</v>
      </c>
      <c r="E117" s="28">
        <f>SUM(E118:E118)</f>
        <v>30</v>
      </c>
      <c r="F117" s="27" t="s">
        <v>483</v>
      </c>
      <c r="G117" s="28"/>
      <c r="H117" s="28"/>
      <c r="I117" s="28">
        <f>SUM(I118:I118)</f>
        <v>42</v>
      </c>
      <c r="J117" s="28">
        <v>0</v>
      </c>
      <c r="K117" s="28">
        <f>SUM(K118:K118)</f>
        <v>0</v>
      </c>
      <c r="L117" s="28">
        <f>SUM(L118:L118)</f>
        <v>42</v>
      </c>
      <c r="M117" s="28">
        <f>SUM(M118:M118)</f>
        <v>0</v>
      </c>
      <c r="N117" s="28">
        <f>SUM(N118:N118)</f>
        <v>0</v>
      </c>
      <c r="O117" s="28" t="s">
        <v>484</v>
      </c>
      <c r="P117" s="28"/>
      <c r="Q117" s="28"/>
      <c r="R117" s="30"/>
    </row>
    <row r="118" s="2" customFormat="1" ht="22" customHeight="1" spans="1:18">
      <c r="A118" s="30" t="s">
        <v>488</v>
      </c>
      <c r="B118" s="25">
        <v>1</v>
      </c>
      <c r="C118" s="28" t="s">
        <v>139</v>
      </c>
      <c r="D118" s="28" t="s">
        <v>249</v>
      </c>
      <c r="E118" s="28">
        <v>30</v>
      </c>
      <c r="F118" s="27" t="s">
        <v>489</v>
      </c>
      <c r="G118" s="56" t="s">
        <v>36</v>
      </c>
      <c r="H118" s="28">
        <v>2023</v>
      </c>
      <c r="I118" s="28">
        <v>42</v>
      </c>
      <c r="J118" s="28">
        <v>0</v>
      </c>
      <c r="K118" s="28"/>
      <c r="L118" s="28">
        <v>42</v>
      </c>
      <c r="M118" s="28"/>
      <c r="N118" s="28">
        <v>0</v>
      </c>
      <c r="O118" s="28" t="s">
        <v>487</v>
      </c>
      <c r="P118" s="28" t="s">
        <v>217</v>
      </c>
      <c r="Q118" s="28" t="s">
        <v>32</v>
      </c>
      <c r="R118" s="30"/>
    </row>
    <row r="119" s="2" customFormat="1" ht="22" customHeight="1" spans="1:18">
      <c r="A119" s="26" t="s">
        <v>492</v>
      </c>
      <c r="B119" s="25">
        <f>B120+B122+B123</f>
        <v>2</v>
      </c>
      <c r="C119" s="28" t="s">
        <v>22</v>
      </c>
      <c r="D119" s="28" t="s">
        <v>22</v>
      </c>
      <c r="E119" s="28" t="s">
        <v>22</v>
      </c>
      <c r="F119" s="27" t="s">
        <v>22</v>
      </c>
      <c r="G119" s="28" t="s">
        <v>22</v>
      </c>
      <c r="H119" s="28" t="s">
        <v>22</v>
      </c>
      <c r="I119" s="28">
        <f t="shared" ref="I119:M119" si="27">I120+I122+I123</f>
        <v>60</v>
      </c>
      <c r="J119" s="28">
        <f>J120+J122</f>
        <v>40</v>
      </c>
      <c r="K119" s="28">
        <f t="shared" si="27"/>
        <v>0</v>
      </c>
      <c r="L119" s="28">
        <f t="shared" si="27"/>
        <v>20</v>
      </c>
      <c r="M119" s="28">
        <f t="shared" si="27"/>
        <v>0</v>
      </c>
      <c r="N119" s="28">
        <v>0</v>
      </c>
      <c r="O119" s="28" t="s">
        <v>22</v>
      </c>
      <c r="P119" s="28"/>
      <c r="Q119" s="28"/>
      <c r="R119" s="30"/>
    </row>
    <row r="120" s="1" customFormat="1" ht="22" customHeight="1" spans="1:18">
      <c r="A120" s="50" t="s">
        <v>493</v>
      </c>
      <c r="B120" s="28">
        <f>SUM(B121:B121)</f>
        <v>1</v>
      </c>
      <c r="C120" s="28"/>
      <c r="D120" s="28" t="s">
        <v>66</v>
      </c>
      <c r="E120" s="28">
        <v>4</v>
      </c>
      <c r="F120" s="27" t="s">
        <v>494</v>
      </c>
      <c r="G120" s="28"/>
      <c r="H120" s="28"/>
      <c r="I120" s="28">
        <f>SUM(I121:I121)</f>
        <v>40</v>
      </c>
      <c r="J120" s="28">
        <f>SUM(J121:J121)</f>
        <v>40</v>
      </c>
      <c r="K120" s="28"/>
      <c r="L120" s="28"/>
      <c r="M120" s="28"/>
      <c r="N120" s="28">
        <f>SUM(N121:N121)</f>
        <v>0</v>
      </c>
      <c r="O120" s="28" t="s">
        <v>495</v>
      </c>
      <c r="P120" s="28"/>
      <c r="Q120" s="28"/>
      <c r="R120" s="30"/>
    </row>
    <row r="121" s="5" customFormat="1" ht="22" customHeight="1" spans="1:18">
      <c r="A121" s="51" t="s">
        <v>498</v>
      </c>
      <c r="B121" s="34">
        <v>1</v>
      </c>
      <c r="C121" s="34" t="s">
        <v>26</v>
      </c>
      <c r="D121" s="34" t="s">
        <v>66</v>
      </c>
      <c r="E121" s="34">
        <v>1</v>
      </c>
      <c r="F121" s="30" t="s">
        <v>497</v>
      </c>
      <c r="G121" s="56" t="s">
        <v>36</v>
      </c>
      <c r="H121" s="34">
        <v>2023</v>
      </c>
      <c r="I121" s="59">
        <v>40</v>
      </c>
      <c r="J121" s="59">
        <v>40</v>
      </c>
      <c r="K121" s="34"/>
      <c r="L121" s="34"/>
      <c r="M121" s="34"/>
      <c r="N121" s="34">
        <v>0</v>
      </c>
      <c r="O121" s="34" t="s">
        <v>179</v>
      </c>
      <c r="P121" s="34" t="s">
        <v>81</v>
      </c>
      <c r="Q121" s="34" t="s">
        <v>32</v>
      </c>
      <c r="R121" s="34"/>
    </row>
    <row r="122" s="1" customFormat="1" ht="22" customHeight="1" spans="1:18">
      <c r="A122" s="50" t="s">
        <v>502</v>
      </c>
      <c r="B122" s="28">
        <v>0</v>
      </c>
      <c r="C122" s="28"/>
      <c r="D122" s="28" t="s">
        <v>173</v>
      </c>
      <c r="E122" s="28">
        <v>0</v>
      </c>
      <c r="F122" s="27"/>
      <c r="G122" s="28"/>
      <c r="H122" s="28"/>
      <c r="I122" s="28">
        <v>0</v>
      </c>
      <c r="J122" s="28">
        <v>0</v>
      </c>
      <c r="K122" s="28"/>
      <c r="L122" s="28"/>
      <c r="M122" s="28"/>
      <c r="N122" s="28">
        <v>0</v>
      </c>
      <c r="O122" s="28" t="s">
        <v>495</v>
      </c>
      <c r="P122" s="28"/>
      <c r="Q122" s="28"/>
      <c r="R122" s="30"/>
    </row>
    <row r="123" s="1" customFormat="1" ht="22" customHeight="1" spans="1:18">
      <c r="A123" s="50" t="s">
        <v>503</v>
      </c>
      <c r="B123" s="28">
        <f>SUM(B124:B124)</f>
        <v>1</v>
      </c>
      <c r="C123" s="28"/>
      <c r="D123" s="28" t="s">
        <v>66</v>
      </c>
      <c r="E123" s="28"/>
      <c r="F123" s="27"/>
      <c r="G123" s="28"/>
      <c r="H123" s="28"/>
      <c r="I123" s="28">
        <f>SUM(I124:I124)</f>
        <v>20</v>
      </c>
      <c r="J123" s="28">
        <v>0</v>
      </c>
      <c r="K123" s="28">
        <f>SUM(K124:K124)</f>
        <v>0</v>
      </c>
      <c r="L123" s="28">
        <f>SUM(L124:L124)</f>
        <v>20</v>
      </c>
      <c r="M123" s="28">
        <f>SUM(M124:M124)</f>
        <v>0</v>
      </c>
      <c r="N123" s="28">
        <f>SUM(N124:N124)</f>
        <v>0</v>
      </c>
      <c r="O123" s="28" t="s">
        <v>504</v>
      </c>
      <c r="P123" s="28"/>
      <c r="Q123" s="28"/>
      <c r="R123" s="30"/>
    </row>
    <row r="124" s="5" customFormat="1" ht="22" customHeight="1" spans="1:18">
      <c r="A124" s="81" t="s">
        <v>512</v>
      </c>
      <c r="B124" s="34">
        <v>1</v>
      </c>
      <c r="C124" s="82" t="s">
        <v>26</v>
      </c>
      <c r="D124" s="34" t="s">
        <v>395</v>
      </c>
      <c r="E124" s="34">
        <v>2</v>
      </c>
      <c r="F124" s="81" t="s">
        <v>513</v>
      </c>
      <c r="G124" s="56" t="s">
        <v>36</v>
      </c>
      <c r="H124" s="34">
        <v>2023</v>
      </c>
      <c r="I124" s="83">
        <v>20</v>
      </c>
      <c r="J124" s="34">
        <v>0</v>
      </c>
      <c r="K124" s="83"/>
      <c r="L124" s="83">
        <v>20</v>
      </c>
      <c r="M124" s="83"/>
      <c r="N124" s="34">
        <v>0</v>
      </c>
      <c r="O124" s="34" t="s">
        <v>179</v>
      </c>
      <c r="P124" s="34" t="s">
        <v>81</v>
      </c>
      <c r="Q124" s="34" t="s">
        <v>32</v>
      </c>
      <c r="R124" s="34"/>
    </row>
    <row r="125" s="2" customFormat="1" ht="22" customHeight="1" spans="1:18">
      <c r="A125" s="26" t="s">
        <v>518</v>
      </c>
      <c r="B125" s="28"/>
      <c r="C125" s="28" t="s">
        <v>22</v>
      </c>
      <c r="D125" s="28" t="s">
        <v>22</v>
      </c>
      <c r="E125" s="28" t="s">
        <v>22</v>
      </c>
      <c r="F125" s="27" t="s">
        <v>22</v>
      </c>
      <c r="G125" s="28" t="s">
        <v>22</v>
      </c>
      <c r="H125" s="28" t="s">
        <v>22</v>
      </c>
      <c r="I125" s="28">
        <f>I126+I127+I128+I129+I130+I131</f>
        <v>0</v>
      </c>
      <c r="J125" s="28">
        <v>0</v>
      </c>
      <c r="K125" s="28"/>
      <c r="L125" s="28"/>
      <c r="M125" s="28"/>
      <c r="N125" s="28">
        <f>N126+N127+N128+N129+N130+N131</f>
        <v>0</v>
      </c>
      <c r="O125" s="28" t="s">
        <v>22</v>
      </c>
      <c r="P125" s="28"/>
      <c r="Q125" s="28"/>
      <c r="R125" s="30"/>
    </row>
    <row r="126" s="2" customFormat="1" ht="22" customHeight="1" spans="1:18">
      <c r="A126" s="50" t="s">
        <v>519</v>
      </c>
      <c r="B126" s="25"/>
      <c r="C126" s="28"/>
      <c r="D126" s="28"/>
      <c r="E126" s="25"/>
      <c r="F126" s="30"/>
      <c r="G126" s="28"/>
      <c r="H126" s="28"/>
      <c r="I126" s="28"/>
      <c r="J126" s="28"/>
      <c r="K126" s="28"/>
      <c r="L126" s="28"/>
      <c r="M126" s="28"/>
      <c r="N126" s="28"/>
      <c r="O126" s="28"/>
      <c r="P126" s="28"/>
      <c r="Q126" s="28"/>
      <c r="R126" s="30"/>
    </row>
    <row r="127" s="2" customFormat="1" ht="22" customHeight="1" spans="1:18">
      <c r="A127" s="50" t="s">
        <v>520</v>
      </c>
      <c r="B127" s="30"/>
      <c r="C127" s="28"/>
      <c r="D127" s="28"/>
      <c r="E127" s="28"/>
      <c r="F127" s="30"/>
      <c r="G127" s="28"/>
      <c r="H127" s="28"/>
      <c r="I127" s="28"/>
      <c r="J127" s="28"/>
      <c r="K127" s="28"/>
      <c r="L127" s="28"/>
      <c r="M127" s="28"/>
      <c r="N127" s="28"/>
      <c r="O127" s="28"/>
      <c r="P127" s="28"/>
      <c r="Q127" s="28"/>
      <c r="R127" s="30"/>
    </row>
    <row r="128" s="2" customFormat="1" ht="22" customHeight="1" spans="1:18">
      <c r="A128" s="50" t="s">
        <v>521</v>
      </c>
      <c r="B128" s="28"/>
      <c r="C128" s="28"/>
      <c r="D128" s="28"/>
      <c r="E128" s="28"/>
      <c r="F128" s="61"/>
      <c r="G128" s="28"/>
      <c r="H128" s="28"/>
      <c r="I128" s="28"/>
      <c r="J128" s="28"/>
      <c r="K128" s="28"/>
      <c r="L128" s="28"/>
      <c r="M128" s="28"/>
      <c r="N128" s="28"/>
      <c r="O128" s="28"/>
      <c r="P128" s="28"/>
      <c r="Q128" s="28"/>
      <c r="R128" s="30"/>
    </row>
    <row r="129" s="2" customFormat="1" ht="22" customHeight="1" spans="1:18">
      <c r="A129" s="50" t="s">
        <v>522</v>
      </c>
      <c r="B129" s="25"/>
      <c r="C129" s="28"/>
      <c r="D129" s="28"/>
      <c r="E129" s="25"/>
      <c r="F129" s="26"/>
      <c r="G129" s="25"/>
      <c r="H129" s="25"/>
      <c r="I129" s="25"/>
      <c r="J129" s="28"/>
      <c r="K129" s="25"/>
      <c r="L129" s="25"/>
      <c r="M129" s="25"/>
      <c r="N129" s="25"/>
      <c r="O129" s="28"/>
      <c r="P129" s="28"/>
      <c r="Q129" s="28"/>
      <c r="R129" s="30"/>
    </row>
    <row r="130" s="2" customFormat="1" ht="22" customHeight="1" spans="1:18">
      <c r="A130" s="50" t="s">
        <v>523</v>
      </c>
      <c r="B130" s="25"/>
      <c r="C130" s="28"/>
      <c r="D130" s="28"/>
      <c r="E130" s="25"/>
      <c r="F130" s="26"/>
      <c r="G130" s="25"/>
      <c r="H130" s="25"/>
      <c r="I130" s="25"/>
      <c r="J130" s="28"/>
      <c r="K130" s="25"/>
      <c r="L130" s="25"/>
      <c r="M130" s="25"/>
      <c r="N130" s="25"/>
      <c r="O130" s="28"/>
      <c r="P130" s="28"/>
      <c r="Q130" s="28"/>
      <c r="R130" s="30"/>
    </row>
    <row r="131" s="2" customFormat="1" ht="22" customHeight="1" spans="1:18">
      <c r="A131" s="50" t="s">
        <v>524</v>
      </c>
      <c r="B131" s="25"/>
      <c r="C131" s="28"/>
      <c r="D131" s="28"/>
      <c r="E131" s="25"/>
      <c r="F131" s="26"/>
      <c r="G131" s="25"/>
      <c r="H131" s="25"/>
      <c r="I131" s="25"/>
      <c r="J131" s="28"/>
      <c r="K131" s="25"/>
      <c r="L131" s="25"/>
      <c r="M131" s="25"/>
      <c r="N131" s="25"/>
      <c r="O131" s="28"/>
      <c r="P131" s="28"/>
      <c r="Q131" s="28"/>
      <c r="R131" s="30"/>
    </row>
    <row r="132" s="2" customFormat="1" ht="22" customHeight="1" spans="1:18">
      <c r="A132" s="26" t="s">
        <v>525</v>
      </c>
      <c r="B132" s="25"/>
      <c r="C132" s="25"/>
      <c r="D132" s="25"/>
      <c r="E132" s="25"/>
      <c r="F132" s="26"/>
      <c r="G132" s="25"/>
      <c r="H132" s="25"/>
      <c r="I132" s="25"/>
      <c r="J132" s="25"/>
      <c r="K132" s="25"/>
      <c r="L132" s="25"/>
      <c r="M132" s="25"/>
      <c r="N132" s="25"/>
      <c r="O132" s="25"/>
      <c r="P132" s="28"/>
      <c r="Q132" s="28"/>
      <c r="R132" s="30"/>
    </row>
    <row r="133" s="1" customFormat="1" ht="22" customHeight="1" spans="1:18">
      <c r="A133" s="50" t="s">
        <v>526</v>
      </c>
      <c r="B133" s="28"/>
      <c r="C133" s="28"/>
      <c r="D133" s="28"/>
      <c r="E133" s="28"/>
      <c r="F133" s="27"/>
      <c r="G133" s="28"/>
      <c r="H133" s="28"/>
      <c r="I133" s="28"/>
      <c r="J133" s="28"/>
      <c r="K133" s="28"/>
      <c r="L133" s="28"/>
      <c r="M133" s="28"/>
      <c r="N133" s="28"/>
      <c r="O133" s="28"/>
      <c r="P133" s="28"/>
      <c r="Q133" s="28"/>
      <c r="R133" s="30"/>
    </row>
    <row r="134" s="1" customFormat="1" ht="22" customHeight="1" spans="1:18">
      <c r="A134" s="50" t="s">
        <v>527</v>
      </c>
      <c r="B134" s="28"/>
      <c r="C134" s="28"/>
      <c r="D134" s="28"/>
      <c r="E134" s="28"/>
      <c r="F134" s="27"/>
      <c r="G134" s="28"/>
      <c r="H134" s="28"/>
      <c r="I134" s="28"/>
      <c r="J134" s="28"/>
      <c r="K134" s="28"/>
      <c r="L134" s="28"/>
      <c r="M134" s="28"/>
      <c r="N134" s="28"/>
      <c r="O134" s="28"/>
      <c r="P134" s="28"/>
      <c r="Q134" s="28"/>
      <c r="R134" s="30"/>
    </row>
    <row r="135" s="1" customFormat="1" ht="22" customHeight="1" spans="1:18">
      <c r="A135" s="50" t="s">
        <v>528</v>
      </c>
      <c r="B135" s="28"/>
      <c r="C135" s="28"/>
      <c r="D135" s="28"/>
      <c r="E135" s="28"/>
      <c r="F135" s="27"/>
      <c r="G135" s="28"/>
      <c r="H135" s="28"/>
      <c r="I135" s="28"/>
      <c r="J135" s="28"/>
      <c r="K135" s="28"/>
      <c r="L135" s="28"/>
      <c r="M135" s="28"/>
      <c r="N135" s="28"/>
      <c r="O135" s="28"/>
      <c r="P135" s="28"/>
      <c r="Q135" s="28"/>
      <c r="R135" s="30"/>
    </row>
    <row r="136" s="1" customFormat="1" ht="22" customHeight="1" spans="1:18">
      <c r="A136" s="50" t="s">
        <v>529</v>
      </c>
      <c r="B136" s="28"/>
      <c r="C136" s="28"/>
      <c r="D136" s="28"/>
      <c r="E136" s="28"/>
      <c r="F136" s="27"/>
      <c r="G136" s="28"/>
      <c r="H136" s="28"/>
      <c r="I136" s="28"/>
      <c r="J136" s="28"/>
      <c r="K136" s="28"/>
      <c r="L136" s="28"/>
      <c r="M136" s="28"/>
      <c r="N136" s="28"/>
      <c r="O136" s="28"/>
      <c r="P136" s="28"/>
      <c r="Q136" s="28"/>
      <c r="R136" s="30"/>
    </row>
    <row r="137" s="1" customFormat="1" ht="22" customHeight="1" spans="1:18">
      <c r="A137" s="50" t="s">
        <v>530</v>
      </c>
      <c r="B137" s="28"/>
      <c r="C137" s="28"/>
      <c r="D137" s="28"/>
      <c r="E137" s="28"/>
      <c r="F137" s="27"/>
      <c r="G137" s="28"/>
      <c r="H137" s="28"/>
      <c r="I137" s="28"/>
      <c r="J137" s="28"/>
      <c r="K137" s="28"/>
      <c r="L137" s="28"/>
      <c r="M137" s="28"/>
      <c r="N137" s="28"/>
      <c r="O137" s="28"/>
      <c r="P137" s="28"/>
      <c r="Q137" s="28"/>
      <c r="R137" s="30"/>
    </row>
    <row r="138" s="2" customFormat="1" ht="22" customHeight="1" spans="1:18">
      <c r="A138" s="26" t="s">
        <v>531</v>
      </c>
      <c r="B138" s="25" t="e">
        <f>B139+B143</f>
        <v>#REF!</v>
      </c>
      <c r="C138" s="25" t="s">
        <v>22</v>
      </c>
      <c r="D138" s="25" t="s">
        <v>22</v>
      </c>
      <c r="E138" s="25" t="s">
        <v>22</v>
      </c>
      <c r="F138" s="26" t="s">
        <v>22</v>
      </c>
      <c r="G138" s="25" t="s">
        <v>22</v>
      </c>
      <c r="H138" s="25" t="s">
        <v>22</v>
      </c>
      <c r="I138" s="25">
        <f t="shared" ref="I138:N138" si="28">I139+I143</f>
        <v>0</v>
      </c>
      <c r="J138" s="25">
        <f t="shared" si="28"/>
        <v>0</v>
      </c>
      <c r="K138" s="25">
        <f t="shared" si="28"/>
        <v>0</v>
      </c>
      <c r="L138" s="25">
        <f t="shared" si="28"/>
        <v>0</v>
      </c>
      <c r="M138" s="25">
        <f t="shared" si="28"/>
        <v>0</v>
      </c>
      <c r="N138" s="25">
        <f t="shared" si="28"/>
        <v>0</v>
      </c>
      <c r="O138" s="25" t="s">
        <v>22</v>
      </c>
      <c r="P138" s="28"/>
      <c r="Q138" s="28"/>
      <c r="R138" s="30"/>
    </row>
    <row r="139" s="2" customFormat="1" ht="22" customHeight="1" spans="1:18">
      <c r="A139" s="62" t="s">
        <v>532</v>
      </c>
      <c r="B139" s="25" t="e">
        <f>B140+B141+B142</f>
        <v>#REF!</v>
      </c>
      <c r="C139" s="25" t="s">
        <v>22</v>
      </c>
      <c r="D139" s="25" t="s">
        <v>22</v>
      </c>
      <c r="E139" s="25" t="s">
        <v>22</v>
      </c>
      <c r="F139" s="26" t="s">
        <v>22</v>
      </c>
      <c r="G139" s="25" t="s">
        <v>22</v>
      </c>
      <c r="H139" s="25" t="s">
        <v>22</v>
      </c>
      <c r="I139" s="25">
        <f t="shared" ref="I139:N139" si="29">I140+I141+I142</f>
        <v>0</v>
      </c>
      <c r="J139" s="25">
        <v>0</v>
      </c>
      <c r="K139" s="25">
        <f t="shared" si="29"/>
        <v>0</v>
      </c>
      <c r="L139" s="25">
        <f t="shared" si="29"/>
        <v>0</v>
      </c>
      <c r="M139" s="25">
        <f t="shared" si="29"/>
        <v>0</v>
      </c>
      <c r="N139" s="25">
        <f t="shared" si="29"/>
        <v>0</v>
      </c>
      <c r="O139" s="25" t="s">
        <v>22</v>
      </c>
      <c r="P139" s="28"/>
      <c r="Q139" s="28"/>
      <c r="R139" s="30"/>
    </row>
    <row r="140" s="2" customFormat="1" ht="22" customHeight="1" spans="1:18">
      <c r="A140" s="63" t="s">
        <v>533</v>
      </c>
      <c r="B140" s="28"/>
      <c r="C140" s="28"/>
      <c r="D140" s="28" t="s">
        <v>66</v>
      </c>
      <c r="E140" s="28"/>
      <c r="F140" s="27"/>
      <c r="G140" s="28"/>
      <c r="H140" s="28"/>
      <c r="I140" s="28"/>
      <c r="J140" s="28" t="s">
        <v>22</v>
      </c>
      <c r="K140" s="28"/>
      <c r="L140" s="28"/>
      <c r="M140" s="28"/>
      <c r="N140" s="28"/>
      <c r="O140" s="28"/>
      <c r="P140" s="28"/>
      <c r="Q140" s="28"/>
      <c r="R140" s="30"/>
    </row>
    <row r="141" s="2" customFormat="1" ht="22" customHeight="1" spans="1:18">
      <c r="A141" s="63" t="s">
        <v>534</v>
      </c>
      <c r="B141" s="28" t="e">
        <f>SUM(#REF!)</f>
        <v>#REF!</v>
      </c>
      <c r="C141" s="28"/>
      <c r="D141" s="28" t="s">
        <v>66</v>
      </c>
      <c r="E141" s="28"/>
      <c r="F141" s="27"/>
      <c r="G141" s="28"/>
      <c r="H141" s="28"/>
      <c r="I141" s="28"/>
      <c r="J141" s="28">
        <v>0</v>
      </c>
      <c r="K141" s="28"/>
      <c r="L141" s="28"/>
      <c r="M141" s="28"/>
      <c r="N141" s="28"/>
      <c r="O141" s="28"/>
      <c r="P141" s="28"/>
      <c r="Q141" s="28"/>
      <c r="R141" s="30"/>
    </row>
    <row r="142" s="11" customFormat="1" ht="22" customHeight="1" spans="1:18">
      <c r="A142" s="64" t="s">
        <v>541</v>
      </c>
      <c r="B142" s="65"/>
      <c r="C142" s="66"/>
      <c r="D142" s="66" t="s">
        <v>66</v>
      </c>
      <c r="E142" s="66"/>
      <c r="F142" s="67"/>
      <c r="G142" s="66"/>
      <c r="H142" s="66"/>
      <c r="I142" s="66"/>
      <c r="J142" s="66"/>
      <c r="K142" s="66"/>
      <c r="L142" s="66"/>
      <c r="M142" s="66"/>
      <c r="N142" s="66"/>
      <c r="O142" s="66"/>
      <c r="P142" s="66"/>
      <c r="Q142" s="66"/>
      <c r="R142" s="71"/>
    </row>
    <row r="143" s="2" customFormat="1" ht="22" customHeight="1" spans="1:18">
      <c r="A143" s="62" t="s">
        <v>542</v>
      </c>
      <c r="B143" s="25">
        <f>B144+B145+B146+B147</f>
        <v>0</v>
      </c>
      <c r="C143" s="25" t="s">
        <v>22</v>
      </c>
      <c r="D143" s="25" t="s">
        <v>22</v>
      </c>
      <c r="E143" s="25" t="s">
        <v>22</v>
      </c>
      <c r="F143" s="26" t="s">
        <v>22</v>
      </c>
      <c r="G143" s="25" t="s">
        <v>22</v>
      </c>
      <c r="H143" s="25" t="s">
        <v>22</v>
      </c>
      <c r="I143" s="25">
        <f>I144+I145+I146+I147</f>
        <v>0</v>
      </c>
      <c r="J143" s="25">
        <v>0</v>
      </c>
      <c r="K143" s="25"/>
      <c r="L143" s="25"/>
      <c r="M143" s="25"/>
      <c r="N143" s="25">
        <f>N144+N145+N146+N147</f>
        <v>0</v>
      </c>
      <c r="O143" s="25"/>
      <c r="P143" s="28"/>
      <c r="Q143" s="28"/>
      <c r="R143" s="72"/>
    </row>
    <row r="144" s="2" customFormat="1" ht="22" customHeight="1" spans="1:18">
      <c r="A144" s="63" t="s">
        <v>543</v>
      </c>
      <c r="B144" s="25"/>
      <c r="C144" s="28"/>
      <c r="D144" s="28" t="s">
        <v>173</v>
      </c>
      <c r="E144" s="25"/>
      <c r="F144" s="26"/>
      <c r="G144" s="25"/>
      <c r="H144" s="25"/>
      <c r="I144" s="25"/>
      <c r="J144" s="28" t="s">
        <v>22</v>
      </c>
      <c r="K144" s="25"/>
      <c r="L144" s="25"/>
      <c r="M144" s="25"/>
      <c r="N144" s="25"/>
      <c r="O144" s="28"/>
      <c r="P144" s="28"/>
      <c r="Q144" s="28"/>
      <c r="R144" s="28"/>
    </row>
    <row r="145" s="2" customFormat="1" ht="22" customHeight="1" spans="1:18">
      <c r="A145" s="63" t="s">
        <v>544</v>
      </c>
      <c r="B145" s="25"/>
      <c r="C145" s="28"/>
      <c r="D145" s="28" t="s">
        <v>121</v>
      </c>
      <c r="E145" s="25"/>
      <c r="F145" s="26"/>
      <c r="G145" s="25"/>
      <c r="H145" s="25"/>
      <c r="I145" s="25"/>
      <c r="J145" s="28" t="s">
        <v>22</v>
      </c>
      <c r="K145" s="25"/>
      <c r="L145" s="25"/>
      <c r="M145" s="25"/>
      <c r="N145" s="25"/>
      <c r="O145" s="28"/>
      <c r="P145" s="28"/>
      <c r="Q145" s="28"/>
      <c r="R145" s="28"/>
    </row>
    <row r="146" s="2" customFormat="1" ht="22" customHeight="1" spans="1:18">
      <c r="A146" s="63" t="s">
        <v>545</v>
      </c>
      <c r="B146" s="25"/>
      <c r="C146" s="28"/>
      <c r="D146" s="28" t="s">
        <v>173</v>
      </c>
      <c r="E146" s="25"/>
      <c r="F146" s="26"/>
      <c r="G146" s="25"/>
      <c r="H146" s="25"/>
      <c r="I146" s="25"/>
      <c r="J146" s="28" t="s">
        <v>22</v>
      </c>
      <c r="K146" s="25"/>
      <c r="L146" s="25"/>
      <c r="M146" s="25"/>
      <c r="N146" s="25"/>
      <c r="O146" s="28"/>
      <c r="P146" s="28"/>
      <c r="Q146" s="28"/>
      <c r="R146" s="28"/>
    </row>
    <row r="147" s="2" customFormat="1" ht="22" customHeight="1" spans="1:18">
      <c r="A147" s="63" t="s">
        <v>546</v>
      </c>
      <c r="B147" s="25"/>
      <c r="C147" s="28"/>
      <c r="D147" s="25"/>
      <c r="E147" s="25"/>
      <c r="F147" s="26"/>
      <c r="G147" s="25"/>
      <c r="H147" s="25"/>
      <c r="I147" s="25"/>
      <c r="J147" s="28" t="s">
        <v>22</v>
      </c>
      <c r="K147" s="25"/>
      <c r="L147" s="25"/>
      <c r="M147" s="25"/>
      <c r="N147" s="25"/>
      <c r="O147" s="28"/>
      <c r="P147" s="28"/>
      <c r="Q147" s="28"/>
      <c r="R147" s="28"/>
    </row>
    <row r="148" s="1" customFormat="1" ht="73.95" customHeight="1" spans="1:18">
      <c r="A148" s="68" t="s">
        <v>547</v>
      </c>
      <c r="B148" s="69"/>
      <c r="C148" s="69"/>
      <c r="D148" s="70"/>
      <c r="E148" s="69"/>
      <c r="F148" s="70"/>
      <c r="G148" s="69"/>
      <c r="H148" s="69"/>
      <c r="I148" s="69"/>
      <c r="J148" s="69"/>
      <c r="K148" s="69"/>
      <c r="L148" s="69"/>
      <c r="M148" s="69"/>
      <c r="N148" s="69"/>
      <c r="O148" s="69"/>
      <c r="P148" s="69"/>
      <c r="Q148" s="69"/>
      <c r="R148" s="73"/>
    </row>
    <row r="149" s="1" customFormat="1" spans="1:17">
      <c r="A149" s="14"/>
      <c r="B149" s="10"/>
      <c r="C149" s="10"/>
      <c r="E149" s="10"/>
      <c r="F149" s="14"/>
      <c r="G149" s="10"/>
      <c r="H149" s="10"/>
      <c r="I149" s="10"/>
      <c r="J149" s="10"/>
      <c r="K149" s="10"/>
      <c r="L149" s="10"/>
      <c r="M149" s="10"/>
      <c r="N149" s="10"/>
      <c r="O149" s="10"/>
      <c r="P149" s="10"/>
      <c r="Q149" s="10"/>
    </row>
    <row r="150" s="3" customFormat="1" ht="14.25" spans="1:18">
      <c r="A150" s="21"/>
      <c r="B150" s="22"/>
      <c r="C150" s="22"/>
      <c r="D150" s="23"/>
      <c r="E150" s="22"/>
      <c r="F150" s="21"/>
      <c r="G150" s="22"/>
      <c r="H150" s="22"/>
      <c r="I150" s="22"/>
      <c r="J150" s="22"/>
      <c r="K150" s="22"/>
      <c r="L150" s="22"/>
      <c r="M150" s="22"/>
      <c r="N150" s="22"/>
      <c r="O150" s="22"/>
      <c r="P150" s="22"/>
      <c r="Q150" s="22"/>
      <c r="R150" s="23"/>
    </row>
    <row r="151" s="3" customFormat="1" ht="14.25" spans="1:18">
      <c r="A151" s="21"/>
      <c r="B151" s="22"/>
      <c r="C151" s="22"/>
      <c r="D151" s="23"/>
      <c r="E151" s="22"/>
      <c r="F151" s="21"/>
      <c r="G151" s="22"/>
      <c r="H151" s="22"/>
      <c r="I151" s="22"/>
      <c r="J151" s="22"/>
      <c r="K151" s="22"/>
      <c r="L151" s="22"/>
      <c r="M151" s="22"/>
      <c r="N151" s="22"/>
      <c r="O151" s="22"/>
      <c r="P151" s="22"/>
      <c r="Q151" s="22"/>
      <c r="R151" s="23"/>
    </row>
    <row r="152" s="1" customFormat="1" spans="1:18">
      <c r="A152" s="21"/>
      <c r="B152" s="22"/>
      <c r="C152" s="22"/>
      <c r="D152" s="23"/>
      <c r="E152" s="22"/>
      <c r="F152" s="21"/>
      <c r="G152" s="22"/>
      <c r="H152" s="22"/>
      <c r="I152" s="22"/>
      <c r="J152" s="22"/>
      <c r="K152" s="22"/>
      <c r="L152" s="22"/>
      <c r="M152" s="22"/>
      <c r="N152" s="22"/>
      <c r="O152" s="22"/>
      <c r="P152" s="22"/>
      <c r="Q152" s="22"/>
      <c r="R152" s="23"/>
    </row>
    <row r="153" s="3" customFormat="1" ht="14.25" spans="1:18">
      <c r="A153" s="21"/>
      <c r="B153" s="22"/>
      <c r="C153" s="22"/>
      <c r="D153" s="23"/>
      <c r="E153" s="22"/>
      <c r="F153" s="21"/>
      <c r="G153" s="22"/>
      <c r="H153" s="22"/>
      <c r="I153" s="22"/>
      <c r="J153" s="22"/>
      <c r="K153" s="22"/>
      <c r="L153" s="22"/>
      <c r="M153" s="22"/>
      <c r="N153" s="22"/>
      <c r="O153" s="22"/>
      <c r="P153" s="22"/>
      <c r="Q153" s="22"/>
      <c r="R153" s="23"/>
    </row>
    <row r="154" s="3" customFormat="1" ht="14.25" spans="1:18">
      <c r="A154" s="21"/>
      <c r="B154" s="22"/>
      <c r="C154" s="22"/>
      <c r="D154" s="23"/>
      <c r="E154" s="22"/>
      <c r="F154" s="21"/>
      <c r="G154" s="22"/>
      <c r="H154" s="22"/>
      <c r="I154" s="22"/>
      <c r="J154" s="22"/>
      <c r="K154" s="22"/>
      <c r="L154" s="22"/>
      <c r="M154" s="22"/>
      <c r="N154" s="22"/>
      <c r="O154" s="22"/>
      <c r="P154" s="22"/>
      <c r="Q154" s="22"/>
      <c r="R154" s="23"/>
    </row>
    <row r="155" s="3" customFormat="1" ht="14.25" spans="1:18">
      <c r="A155" s="21"/>
      <c r="B155" s="22"/>
      <c r="C155" s="22"/>
      <c r="D155" s="23"/>
      <c r="E155" s="22"/>
      <c r="F155" s="21"/>
      <c r="G155" s="22"/>
      <c r="H155" s="22"/>
      <c r="I155" s="22"/>
      <c r="J155" s="22"/>
      <c r="K155" s="22"/>
      <c r="L155" s="22"/>
      <c r="M155" s="22"/>
      <c r="N155" s="22"/>
      <c r="O155" s="22"/>
      <c r="P155" s="22"/>
      <c r="Q155" s="22"/>
      <c r="R155" s="23"/>
    </row>
    <row r="156" s="3" customFormat="1" ht="14.25" spans="1:18">
      <c r="A156" s="21"/>
      <c r="B156" s="22"/>
      <c r="C156" s="22"/>
      <c r="D156" s="23"/>
      <c r="E156" s="22"/>
      <c r="F156" s="21"/>
      <c r="G156" s="22"/>
      <c r="H156" s="22"/>
      <c r="I156" s="22"/>
      <c r="J156" s="22"/>
      <c r="K156" s="22"/>
      <c r="L156" s="22"/>
      <c r="M156" s="22"/>
      <c r="N156" s="22"/>
      <c r="O156" s="22"/>
      <c r="P156" s="22"/>
      <c r="Q156" s="22"/>
      <c r="R156" s="23"/>
    </row>
    <row r="157" s="12" customFormat="1" ht="14.25" spans="1:18">
      <c r="A157" s="21"/>
      <c r="B157" s="22"/>
      <c r="C157" s="22"/>
      <c r="D157" s="23"/>
      <c r="E157" s="22"/>
      <c r="F157" s="21"/>
      <c r="G157" s="22"/>
      <c r="H157" s="22"/>
      <c r="I157" s="22"/>
      <c r="J157" s="22"/>
      <c r="K157" s="22"/>
      <c r="L157" s="22"/>
      <c r="M157" s="22"/>
      <c r="N157" s="22"/>
      <c r="O157" s="22"/>
      <c r="P157" s="22"/>
      <c r="Q157" s="22"/>
      <c r="R157" s="23"/>
    </row>
    <row r="158" s="3" customFormat="1" ht="14.25" spans="1:18">
      <c r="A158" s="21"/>
      <c r="B158" s="22"/>
      <c r="C158" s="22"/>
      <c r="D158" s="23"/>
      <c r="E158" s="22"/>
      <c r="F158" s="21"/>
      <c r="G158" s="22"/>
      <c r="H158" s="22"/>
      <c r="I158" s="22"/>
      <c r="J158" s="22"/>
      <c r="K158" s="22"/>
      <c r="L158" s="22"/>
      <c r="M158" s="22"/>
      <c r="N158" s="22"/>
      <c r="O158" s="22"/>
      <c r="P158" s="22"/>
      <c r="Q158" s="22"/>
      <c r="R158" s="23"/>
    </row>
    <row r="159" s="3" customFormat="1" ht="14.25" spans="1:18">
      <c r="A159" s="21"/>
      <c r="B159" s="22"/>
      <c r="C159" s="22"/>
      <c r="D159" s="23"/>
      <c r="E159" s="22"/>
      <c r="F159" s="21"/>
      <c r="G159" s="22"/>
      <c r="H159" s="22"/>
      <c r="I159" s="22"/>
      <c r="J159" s="22"/>
      <c r="K159" s="22"/>
      <c r="L159" s="22"/>
      <c r="M159" s="22"/>
      <c r="N159" s="22"/>
      <c r="O159" s="22"/>
      <c r="P159" s="22"/>
      <c r="Q159" s="22"/>
      <c r="R159" s="23"/>
    </row>
    <row r="160" s="3" customFormat="1" ht="14.25" spans="1:18">
      <c r="A160" s="21"/>
      <c r="B160" s="22"/>
      <c r="C160" s="22"/>
      <c r="D160" s="23"/>
      <c r="E160" s="22"/>
      <c r="F160" s="21"/>
      <c r="G160" s="22"/>
      <c r="H160" s="22"/>
      <c r="I160" s="22"/>
      <c r="J160" s="22"/>
      <c r="K160" s="22"/>
      <c r="L160" s="22"/>
      <c r="M160" s="22"/>
      <c r="N160" s="22"/>
      <c r="O160" s="22"/>
      <c r="P160" s="22"/>
      <c r="Q160" s="22"/>
      <c r="R160" s="23"/>
    </row>
    <row r="161" s="3" customFormat="1" ht="14.25" spans="1:18">
      <c r="A161" s="21"/>
      <c r="B161" s="22"/>
      <c r="C161" s="22"/>
      <c r="D161" s="23"/>
      <c r="E161" s="22"/>
      <c r="F161" s="21"/>
      <c r="G161" s="22"/>
      <c r="H161" s="22"/>
      <c r="I161" s="22"/>
      <c r="J161" s="22"/>
      <c r="K161" s="22"/>
      <c r="L161" s="22"/>
      <c r="M161" s="22"/>
      <c r="N161" s="22"/>
      <c r="O161" s="22"/>
      <c r="P161" s="22"/>
      <c r="Q161" s="22"/>
      <c r="R161" s="23"/>
    </row>
    <row r="162" s="1" customFormat="1" spans="1:18">
      <c r="A162" s="21"/>
      <c r="B162" s="22"/>
      <c r="C162" s="22"/>
      <c r="D162" s="23"/>
      <c r="E162" s="22"/>
      <c r="F162" s="21"/>
      <c r="G162" s="22"/>
      <c r="H162" s="22"/>
      <c r="I162" s="22"/>
      <c r="J162" s="22"/>
      <c r="K162" s="22"/>
      <c r="L162" s="22"/>
      <c r="M162" s="22"/>
      <c r="N162" s="22"/>
      <c r="O162" s="22"/>
      <c r="P162" s="22"/>
      <c r="Q162" s="22"/>
      <c r="R162" s="23"/>
    </row>
    <row r="163" s="10" customFormat="1" spans="1:18">
      <c r="A163" s="21"/>
      <c r="B163" s="22"/>
      <c r="C163" s="22"/>
      <c r="D163" s="23"/>
      <c r="E163" s="22"/>
      <c r="F163" s="21"/>
      <c r="G163" s="22"/>
      <c r="H163" s="22"/>
      <c r="I163" s="22"/>
      <c r="J163" s="22"/>
      <c r="K163" s="22"/>
      <c r="L163" s="22"/>
      <c r="M163" s="22"/>
      <c r="N163" s="22"/>
      <c r="O163" s="22"/>
      <c r="P163" s="22"/>
      <c r="Q163" s="22"/>
      <c r="R163" s="23"/>
    </row>
    <row r="164" s="3" customFormat="1" ht="14.25" spans="1:18">
      <c r="A164" s="21"/>
      <c r="B164" s="22"/>
      <c r="C164" s="22"/>
      <c r="D164" s="23"/>
      <c r="E164" s="22"/>
      <c r="F164" s="21"/>
      <c r="G164" s="22"/>
      <c r="H164" s="22"/>
      <c r="I164" s="22"/>
      <c r="J164" s="22"/>
      <c r="K164" s="22"/>
      <c r="L164" s="22"/>
      <c r="M164" s="22"/>
      <c r="N164" s="22"/>
      <c r="O164" s="22"/>
      <c r="P164" s="22"/>
      <c r="Q164" s="22"/>
      <c r="R164" s="23"/>
    </row>
    <row r="165" s="3" customFormat="1" ht="14.25" spans="1:18">
      <c r="A165" s="21"/>
      <c r="B165" s="22"/>
      <c r="C165" s="22"/>
      <c r="D165" s="23"/>
      <c r="E165" s="22"/>
      <c r="F165" s="21"/>
      <c r="G165" s="22"/>
      <c r="H165" s="22"/>
      <c r="I165" s="22"/>
      <c r="J165" s="22"/>
      <c r="K165" s="22"/>
      <c r="L165" s="22"/>
      <c r="M165" s="22"/>
      <c r="N165" s="22"/>
      <c r="O165" s="22"/>
      <c r="P165" s="22"/>
      <c r="Q165" s="22"/>
      <c r="R165" s="23"/>
    </row>
    <row r="166" s="3" customFormat="1" ht="14.25" spans="1:18">
      <c r="A166" s="21"/>
      <c r="B166" s="22"/>
      <c r="C166" s="22"/>
      <c r="D166" s="23"/>
      <c r="E166" s="22"/>
      <c r="F166" s="21"/>
      <c r="G166" s="22"/>
      <c r="H166" s="22"/>
      <c r="I166" s="22"/>
      <c r="J166" s="22"/>
      <c r="K166" s="22"/>
      <c r="L166" s="22"/>
      <c r="M166" s="22"/>
      <c r="N166" s="22"/>
      <c r="O166" s="22"/>
      <c r="P166" s="22"/>
      <c r="Q166" s="22"/>
      <c r="R166" s="23"/>
    </row>
    <row r="167" s="1" customFormat="1" spans="1:18">
      <c r="A167" s="21"/>
      <c r="B167" s="22"/>
      <c r="C167" s="22"/>
      <c r="D167" s="23"/>
      <c r="E167" s="22"/>
      <c r="F167" s="21"/>
      <c r="G167" s="22"/>
      <c r="H167" s="22"/>
      <c r="I167" s="22"/>
      <c r="J167" s="22"/>
      <c r="K167" s="22"/>
      <c r="L167" s="22"/>
      <c r="M167" s="22"/>
      <c r="N167" s="22"/>
      <c r="O167" s="22"/>
      <c r="P167" s="22"/>
      <c r="Q167" s="22"/>
      <c r="R167" s="23"/>
    </row>
    <row r="168" s="3" customFormat="1" ht="14.25" spans="1:18">
      <c r="A168" s="21"/>
      <c r="B168" s="22"/>
      <c r="C168" s="22"/>
      <c r="D168" s="23"/>
      <c r="E168" s="22"/>
      <c r="F168" s="21"/>
      <c r="G168" s="22"/>
      <c r="H168" s="22"/>
      <c r="I168" s="22"/>
      <c r="J168" s="22"/>
      <c r="K168" s="22"/>
      <c r="L168" s="22"/>
      <c r="M168" s="22"/>
      <c r="N168" s="22"/>
      <c r="O168" s="22"/>
      <c r="P168" s="22"/>
      <c r="Q168" s="22"/>
      <c r="R168" s="23"/>
    </row>
    <row r="169" s="3" customFormat="1" ht="14.25" spans="1:18">
      <c r="A169" s="21"/>
      <c r="B169" s="22"/>
      <c r="C169" s="22"/>
      <c r="D169" s="23"/>
      <c r="E169" s="22"/>
      <c r="F169" s="21"/>
      <c r="G169" s="22"/>
      <c r="H169" s="22"/>
      <c r="I169" s="22"/>
      <c r="J169" s="22"/>
      <c r="K169" s="22"/>
      <c r="L169" s="22"/>
      <c r="M169" s="22"/>
      <c r="N169" s="22"/>
      <c r="O169" s="22"/>
      <c r="P169" s="22"/>
      <c r="Q169" s="22"/>
      <c r="R169" s="23"/>
    </row>
    <row r="170" s="1" customFormat="1" spans="1:18">
      <c r="A170" s="21"/>
      <c r="B170" s="22"/>
      <c r="C170" s="22"/>
      <c r="D170" s="23"/>
      <c r="E170" s="22"/>
      <c r="F170" s="21"/>
      <c r="G170" s="22"/>
      <c r="H170" s="22"/>
      <c r="I170" s="22"/>
      <c r="J170" s="22"/>
      <c r="K170" s="22"/>
      <c r="L170" s="22"/>
      <c r="M170" s="22"/>
      <c r="N170" s="22"/>
      <c r="O170" s="22"/>
      <c r="P170" s="22"/>
      <c r="Q170" s="22"/>
      <c r="R170" s="23"/>
    </row>
    <row r="171" s="3" customFormat="1" ht="14.25" spans="1:18">
      <c r="A171" s="21"/>
      <c r="B171" s="22"/>
      <c r="C171" s="22"/>
      <c r="D171" s="23"/>
      <c r="E171" s="22"/>
      <c r="F171" s="21"/>
      <c r="G171" s="22"/>
      <c r="H171" s="22"/>
      <c r="I171" s="22"/>
      <c r="J171" s="22"/>
      <c r="K171" s="22"/>
      <c r="L171" s="22"/>
      <c r="M171" s="22"/>
      <c r="N171" s="22"/>
      <c r="O171" s="22"/>
      <c r="P171" s="22"/>
      <c r="Q171" s="22"/>
      <c r="R171" s="23"/>
    </row>
    <row r="172" s="3" customFormat="1" ht="14.25" spans="1:18">
      <c r="A172" s="21"/>
      <c r="B172" s="22"/>
      <c r="C172" s="22"/>
      <c r="D172" s="23"/>
      <c r="E172" s="22"/>
      <c r="F172" s="21"/>
      <c r="G172" s="22"/>
      <c r="H172" s="22"/>
      <c r="I172" s="22"/>
      <c r="J172" s="22"/>
      <c r="K172" s="22"/>
      <c r="L172" s="22"/>
      <c r="M172" s="22"/>
      <c r="N172" s="22"/>
      <c r="O172" s="22"/>
      <c r="P172" s="22"/>
      <c r="Q172" s="22"/>
      <c r="R172" s="23"/>
    </row>
    <row r="173" s="9" customFormat="1" spans="1:18">
      <c r="A173" s="21"/>
      <c r="B173" s="22"/>
      <c r="C173" s="22"/>
      <c r="D173" s="23"/>
      <c r="E173" s="22"/>
      <c r="F173" s="21"/>
      <c r="G173" s="22"/>
      <c r="H173" s="22"/>
      <c r="I173" s="22"/>
      <c r="J173" s="22"/>
      <c r="K173" s="22"/>
      <c r="L173" s="22"/>
      <c r="M173" s="22"/>
      <c r="N173" s="22"/>
      <c r="O173" s="22"/>
      <c r="P173" s="22"/>
      <c r="Q173" s="22"/>
      <c r="R173" s="23"/>
    </row>
    <row r="174" s="3" customFormat="1" ht="14.25" spans="1:18">
      <c r="A174" s="21"/>
      <c r="B174" s="22"/>
      <c r="C174" s="22"/>
      <c r="D174" s="23"/>
      <c r="E174" s="22"/>
      <c r="F174" s="21"/>
      <c r="G174" s="22"/>
      <c r="H174" s="22"/>
      <c r="I174" s="22"/>
      <c r="J174" s="22"/>
      <c r="K174" s="22"/>
      <c r="L174" s="22"/>
      <c r="M174" s="22"/>
      <c r="N174" s="22"/>
      <c r="O174" s="22"/>
      <c r="P174" s="22"/>
      <c r="Q174" s="22"/>
      <c r="R174" s="23"/>
    </row>
    <row r="175" s="3" customFormat="1" ht="14.25" spans="1:18">
      <c r="A175" s="21"/>
      <c r="B175" s="22"/>
      <c r="C175" s="22"/>
      <c r="D175" s="23"/>
      <c r="E175" s="22"/>
      <c r="F175" s="21"/>
      <c r="G175" s="22"/>
      <c r="H175" s="22"/>
      <c r="I175" s="22"/>
      <c r="J175" s="22"/>
      <c r="K175" s="22"/>
      <c r="L175" s="22"/>
      <c r="M175" s="22"/>
      <c r="N175" s="22"/>
      <c r="O175" s="22"/>
      <c r="P175" s="22"/>
      <c r="Q175" s="22"/>
      <c r="R175" s="23"/>
    </row>
    <row r="176" s="3" customFormat="1" ht="14.25" spans="1:18">
      <c r="A176" s="21"/>
      <c r="B176" s="22"/>
      <c r="C176" s="22"/>
      <c r="D176" s="23"/>
      <c r="E176" s="22"/>
      <c r="F176" s="21"/>
      <c r="G176" s="22"/>
      <c r="H176" s="22"/>
      <c r="I176" s="22"/>
      <c r="J176" s="22"/>
      <c r="K176" s="22"/>
      <c r="L176" s="22"/>
      <c r="M176" s="22"/>
      <c r="N176" s="22"/>
      <c r="O176" s="22"/>
      <c r="P176" s="22"/>
      <c r="Q176" s="22"/>
      <c r="R176" s="23"/>
    </row>
    <row r="177" s="3" customFormat="1" ht="14.25" spans="1:18">
      <c r="A177" s="21"/>
      <c r="B177" s="22"/>
      <c r="C177" s="22"/>
      <c r="D177" s="23"/>
      <c r="E177" s="22"/>
      <c r="F177" s="21"/>
      <c r="G177" s="22"/>
      <c r="H177" s="22"/>
      <c r="I177" s="22"/>
      <c r="J177" s="22"/>
      <c r="K177" s="22"/>
      <c r="L177" s="22"/>
      <c r="M177" s="22"/>
      <c r="N177" s="22"/>
      <c r="O177" s="22"/>
      <c r="P177" s="22"/>
      <c r="Q177" s="22"/>
      <c r="R177" s="23"/>
    </row>
    <row r="178" s="3" customFormat="1" ht="14.25" spans="1:18">
      <c r="A178" s="21"/>
      <c r="B178" s="22"/>
      <c r="C178" s="22"/>
      <c r="D178" s="23"/>
      <c r="E178" s="22"/>
      <c r="F178" s="21"/>
      <c r="G178" s="22"/>
      <c r="H178" s="22"/>
      <c r="I178" s="22"/>
      <c r="J178" s="22"/>
      <c r="K178" s="22"/>
      <c r="L178" s="22"/>
      <c r="M178" s="22"/>
      <c r="N178" s="22"/>
      <c r="O178" s="22"/>
      <c r="P178" s="22"/>
      <c r="Q178" s="22"/>
      <c r="R178" s="23"/>
    </row>
    <row r="179" s="3" customFormat="1" ht="14.25" spans="1:18">
      <c r="A179" s="21"/>
      <c r="B179" s="22"/>
      <c r="C179" s="22"/>
      <c r="D179" s="23"/>
      <c r="E179" s="22"/>
      <c r="F179" s="21"/>
      <c r="G179" s="22"/>
      <c r="H179" s="22"/>
      <c r="I179" s="22"/>
      <c r="J179" s="22"/>
      <c r="K179" s="22"/>
      <c r="L179" s="22"/>
      <c r="M179" s="22"/>
      <c r="N179" s="22"/>
      <c r="O179" s="22"/>
      <c r="P179" s="22"/>
      <c r="Q179" s="22"/>
      <c r="R179" s="23"/>
    </row>
    <row r="180" s="3" customFormat="1" ht="14.25" spans="1:18">
      <c r="A180" s="21"/>
      <c r="B180" s="22"/>
      <c r="C180" s="22"/>
      <c r="D180" s="23"/>
      <c r="E180" s="22"/>
      <c r="F180" s="21"/>
      <c r="G180" s="22"/>
      <c r="H180" s="22"/>
      <c r="I180" s="22"/>
      <c r="J180" s="22"/>
      <c r="K180" s="22"/>
      <c r="L180" s="22"/>
      <c r="M180" s="22"/>
      <c r="N180" s="22"/>
      <c r="O180" s="22"/>
      <c r="P180" s="22"/>
      <c r="Q180" s="22"/>
      <c r="R180" s="23"/>
    </row>
    <row r="181" s="3" customFormat="1" ht="14.25" spans="1:18">
      <c r="A181" s="21"/>
      <c r="B181" s="22"/>
      <c r="C181" s="22"/>
      <c r="D181" s="23"/>
      <c r="E181" s="22"/>
      <c r="F181" s="21"/>
      <c r="G181" s="22"/>
      <c r="H181" s="22"/>
      <c r="I181" s="22"/>
      <c r="J181" s="22"/>
      <c r="K181" s="22"/>
      <c r="L181" s="22"/>
      <c r="M181" s="22"/>
      <c r="N181" s="22"/>
      <c r="O181" s="22"/>
      <c r="P181" s="22"/>
      <c r="Q181" s="22"/>
      <c r="R181" s="23"/>
    </row>
    <row r="182" s="3" customFormat="1" ht="14.25" spans="1:18">
      <c r="A182" s="21"/>
      <c r="B182" s="22"/>
      <c r="C182" s="22"/>
      <c r="D182" s="23"/>
      <c r="E182" s="22"/>
      <c r="F182" s="21"/>
      <c r="G182" s="22"/>
      <c r="H182" s="22"/>
      <c r="I182" s="22"/>
      <c r="J182" s="22"/>
      <c r="K182" s="22"/>
      <c r="L182" s="22"/>
      <c r="M182" s="22"/>
      <c r="N182" s="22"/>
      <c r="O182" s="22"/>
      <c r="P182" s="22"/>
      <c r="Q182" s="22"/>
      <c r="R182" s="23"/>
    </row>
    <row r="183" s="10" customFormat="1" spans="1:18">
      <c r="A183" s="21"/>
      <c r="B183" s="22"/>
      <c r="C183" s="22"/>
      <c r="D183" s="23"/>
      <c r="E183" s="22"/>
      <c r="F183" s="21"/>
      <c r="G183" s="22"/>
      <c r="H183" s="22"/>
      <c r="I183" s="22"/>
      <c r="J183" s="22"/>
      <c r="K183" s="22"/>
      <c r="L183" s="22"/>
      <c r="M183" s="22"/>
      <c r="N183" s="22"/>
      <c r="O183" s="22"/>
      <c r="P183" s="22"/>
      <c r="Q183" s="22"/>
      <c r="R183" s="23"/>
    </row>
    <row r="184" s="1" customFormat="1" spans="1:18">
      <c r="A184" s="21"/>
      <c r="B184" s="22"/>
      <c r="C184" s="22"/>
      <c r="D184" s="23"/>
      <c r="E184" s="22"/>
      <c r="F184" s="21"/>
      <c r="G184" s="22"/>
      <c r="H184" s="22"/>
      <c r="I184" s="22"/>
      <c r="J184" s="22"/>
      <c r="K184" s="22"/>
      <c r="L184" s="22"/>
      <c r="M184" s="22"/>
      <c r="N184" s="22"/>
      <c r="O184" s="22"/>
      <c r="P184" s="22"/>
      <c r="Q184" s="22"/>
      <c r="R184" s="23"/>
    </row>
    <row r="185" s="13" customFormat="1" spans="1:18">
      <c r="A185" s="21"/>
      <c r="B185" s="22"/>
      <c r="C185" s="22"/>
      <c r="D185" s="23"/>
      <c r="E185" s="22"/>
      <c r="F185" s="21"/>
      <c r="G185" s="22"/>
      <c r="H185" s="22"/>
      <c r="I185" s="22"/>
      <c r="J185" s="22"/>
      <c r="K185" s="22"/>
      <c r="L185" s="22"/>
      <c r="M185" s="22"/>
      <c r="N185" s="22"/>
      <c r="O185" s="22"/>
      <c r="P185" s="22"/>
      <c r="Q185" s="22"/>
      <c r="R185" s="23"/>
    </row>
    <row r="186" s="1" customFormat="1" spans="1:18">
      <c r="A186" s="21"/>
      <c r="B186" s="22"/>
      <c r="C186" s="22"/>
      <c r="D186" s="23"/>
      <c r="E186" s="22"/>
      <c r="F186" s="21"/>
      <c r="G186" s="22"/>
      <c r="H186" s="22"/>
      <c r="I186" s="22"/>
      <c r="J186" s="22"/>
      <c r="K186" s="22"/>
      <c r="L186" s="22"/>
      <c r="M186" s="22"/>
      <c r="N186" s="22"/>
      <c r="O186" s="22"/>
      <c r="P186" s="22"/>
      <c r="Q186" s="22"/>
      <c r="R186" s="23"/>
    </row>
    <row r="187" s="1" customFormat="1" spans="1:18">
      <c r="A187" s="21"/>
      <c r="B187" s="22"/>
      <c r="C187" s="22"/>
      <c r="D187" s="23"/>
      <c r="E187" s="22"/>
      <c r="F187" s="21"/>
      <c r="G187" s="22"/>
      <c r="H187" s="22"/>
      <c r="I187" s="22"/>
      <c r="J187" s="22"/>
      <c r="K187" s="22"/>
      <c r="L187" s="22"/>
      <c r="M187" s="22"/>
      <c r="N187" s="22"/>
      <c r="O187" s="22"/>
      <c r="P187" s="22"/>
      <c r="Q187" s="22"/>
      <c r="R187" s="23"/>
    </row>
    <row r="188" s="14" customFormat="1" spans="1:18">
      <c r="A188" s="21"/>
      <c r="B188" s="22"/>
      <c r="C188" s="22"/>
      <c r="D188" s="23"/>
      <c r="E188" s="22"/>
      <c r="F188" s="21"/>
      <c r="G188" s="22"/>
      <c r="H188" s="22"/>
      <c r="I188" s="22"/>
      <c r="J188" s="22"/>
      <c r="K188" s="22"/>
      <c r="L188" s="22"/>
      <c r="M188" s="22"/>
      <c r="N188" s="22"/>
      <c r="O188" s="22"/>
      <c r="P188" s="22"/>
      <c r="Q188" s="22"/>
      <c r="R188" s="23"/>
    </row>
    <row r="189" s="3" customFormat="1" ht="14.25" spans="1:18">
      <c r="A189" s="21"/>
      <c r="B189" s="22"/>
      <c r="C189" s="22"/>
      <c r="D189" s="23"/>
      <c r="E189" s="22"/>
      <c r="F189" s="21"/>
      <c r="G189" s="22"/>
      <c r="H189" s="22"/>
      <c r="I189" s="22"/>
      <c r="J189" s="22"/>
      <c r="K189" s="22"/>
      <c r="L189" s="22"/>
      <c r="M189" s="22"/>
      <c r="N189" s="22"/>
      <c r="O189" s="22"/>
      <c r="P189" s="22"/>
      <c r="Q189" s="22"/>
      <c r="R189" s="23"/>
    </row>
    <row r="190" s="3" customFormat="1" ht="14.25" spans="1:18">
      <c r="A190" s="21"/>
      <c r="B190" s="22"/>
      <c r="C190" s="22"/>
      <c r="D190" s="23"/>
      <c r="E190" s="22"/>
      <c r="F190" s="21"/>
      <c r="G190" s="22"/>
      <c r="H190" s="22"/>
      <c r="I190" s="22"/>
      <c r="J190" s="22"/>
      <c r="K190" s="22"/>
      <c r="L190" s="22"/>
      <c r="M190" s="22"/>
      <c r="N190" s="22"/>
      <c r="O190" s="22"/>
      <c r="P190" s="22"/>
      <c r="Q190" s="22"/>
      <c r="R190" s="23"/>
    </row>
    <row r="191" s="3" customFormat="1" ht="14.25" spans="1:18">
      <c r="A191" s="21"/>
      <c r="B191" s="22"/>
      <c r="C191" s="22"/>
      <c r="D191" s="23"/>
      <c r="E191" s="22"/>
      <c r="F191" s="21"/>
      <c r="G191" s="22"/>
      <c r="H191" s="22"/>
      <c r="I191" s="22"/>
      <c r="J191" s="22"/>
      <c r="K191" s="22"/>
      <c r="L191" s="22"/>
      <c r="M191" s="22"/>
      <c r="N191" s="22"/>
      <c r="O191" s="22"/>
      <c r="P191" s="22"/>
      <c r="Q191" s="22"/>
      <c r="R191" s="23"/>
    </row>
    <row r="192" s="15" customFormat="1" ht="14.25" spans="1:18">
      <c r="A192" s="21"/>
      <c r="B192" s="22"/>
      <c r="C192" s="22"/>
      <c r="D192" s="23"/>
      <c r="E192" s="22"/>
      <c r="F192" s="21"/>
      <c r="G192" s="22"/>
      <c r="H192" s="22"/>
      <c r="I192" s="22"/>
      <c r="J192" s="22"/>
      <c r="K192" s="22"/>
      <c r="L192" s="22"/>
      <c r="M192" s="22"/>
      <c r="N192" s="22"/>
      <c r="O192" s="22"/>
      <c r="P192" s="22"/>
      <c r="Q192" s="22"/>
      <c r="R192" s="23"/>
    </row>
    <row r="193" s="15" customFormat="1" ht="14.25" spans="1:18">
      <c r="A193" s="21"/>
      <c r="B193" s="22"/>
      <c r="C193" s="22"/>
      <c r="D193" s="23"/>
      <c r="E193" s="22"/>
      <c r="F193" s="21"/>
      <c r="G193" s="22"/>
      <c r="H193" s="22"/>
      <c r="I193" s="22"/>
      <c r="J193" s="22"/>
      <c r="K193" s="22"/>
      <c r="L193" s="22"/>
      <c r="M193" s="22"/>
      <c r="N193" s="22"/>
      <c r="O193" s="22"/>
      <c r="P193" s="22"/>
      <c r="Q193" s="22"/>
      <c r="R193" s="23"/>
    </row>
    <row r="194" s="3" customFormat="1" ht="14.25" spans="1:18">
      <c r="A194" s="21"/>
      <c r="B194" s="22"/>
      <c r="C194" s="22"/>
      <c r="D194" s="23"/>
      <c r="E194" s="22"/>
      <c r="F194" s="21"/>
      <c r="G194" s="22"/>
      <c r="H194" s="22"/>
      <c r="I194" s="22"/>
      <c r="J194" s="22"/>
      <c r="K194" s="22"/>
      <c r="L194" s="22"/>
      <c r="M194" s="22"/>
      <c r="N194" s="22"/>
      <c r="O194" s="22"/>
      <c r="P194" s="22"/>
      <c r="Q194" s="22"/>
      <c r="R194" s="23"/>
    </row>
    <row r="195" s="12" customFormat="1" ht="14.25" spans="1:18">
      <c r="A195" s="21"/>
      <c r="B195" s="22"/>
      <c r="C195" s="22"/>
      <c r="D195" s="23"/>
      <c r="E195" s="22"/>
      <c r="F195" s="21"/>
      <c r="G195" s="22"/>
      <c r="H195" s="22"/>
      <c r="I195" s="22"/>
      <c r="J195" s="22"/>
      <c r="K195" s="22"/>
      <c r="L195" s="22"/>
      <c r="M195" s="22"/>
      <c r="N195" s="22"/>
      <c r="O195" s="22"/>
      <c r="P195" s="22"/>
      <c r="Q195" s="22"/>
      <c r="R195" s="23"/>
    </row>
    <row r="196" s="3" customFormat="1" ht="14.25" spans="1:18">
      <c r="A196" s="21"/>
      <c r="B196" s="22"/>
      <c r="C196" s="22"/>
      <c r="D196" s="23"/>
      <c r="E196" s="22"/>
      <c r="F196" s="21"/>
      <c r="G196" s="22"/>
      <c r="H196" s="22"/>
      <c r="I196" s="22"/>
      <c r="J196" s="22"/>
      <c r="K196" s="22"/>
      <c r="L196" s="22"/>
      <c r="M196" s="22"/>
      <c r="N196" s="22"/>
      <c r="O196" s="22"/>
      <c r="P196" s="22"/>
      <c r="Q196" s="22"/>
      <c r="R196" s="23"/>
    </row>
    <row r="197" s="10" customFormat="1" spans="1:18">
      <c r="A197" s="21"/>
      <c r="B197" s="22"/>
      <c r="C197" s="22"/>
      <c r="D197" s="23"/>
      <c r="E197" s="22"/>
      <c r="F197" s="21"/>
      <c r="G197" s="22"/>
      <c r="H197" s="22"/>
      <c r="I197" s="22"/>
      <c r="J197" s="22"/>
      <c r="K197" s="22"/>
      <c r="L197" s="22"/>
      <c r="M197" s="22"/>
      <c r="N197" s="22"/>
      <c r="O197" s="22"/>
      <c r="P197" s="22"/>
      <c r="Q197" s="22"/>
      <c r="R197" s="23"/>
    </row>
    <row r="198" s="10" customFormat="1" spans="1:18">
      <c r="A198" s="21"/>
      <c r="B198" s="22"/>
      <c r="C198" s="22"/>
      <c r="D198" s="23"/>
      <c r="E198" s="22"/>
      <c r="F198" s="21"/>
      <c r="G198" s="22"/>
      <c r="H198" s="22"/>
      <c r="I198" s="22"/>
      <c r="J198" s="22"/>
      <c r="K198" s="22"/>
      <c r="L198" s="22"/>
      <c r="M198" s="22"/>
      <c r="N198" s="22"/>
      <c r="O198" s="22"/>
      <c r="P198" s="22"/>
      <c r="Q198" s="22"/>
      <c r="R198" s="23"/>
    </row>
    <row r="199" s="10" customFormat="1" spans="1:18">
      <c r="A199" s="21"/>
      <c r="B199" s="22"/>
      <c r="C199" s="22"/>
      <c r="D199" s="23"/>
      <c r="E199" s="22"/>
      <c r="F199" s="21"/>
      <c r="G199" s="22"/>
      <c r="H199" s="22"/>
      <c r="I199" s="22"/>
      <c r="J199" s="22"/>
      <c r="K199" s="22"/>
      <c r="L199" s="22"/>
      <c r="M199" s="22"/>
      <c r="N199" s="22"/>
      <c r="O199" s="22"/>
      <c r="P199" s="22"/>
      <c r="Q199" s="22"/>
      <c r="R199" s="23"/>
    </row>
    <row r="200" s="10" customFormat="1" spans="1:18">
      <c r="A200" s="21"/>
      <c r="B200" s="22"/>
      <c r="C200" s="22"/>
      <c r="D200" s="23"/>
      <c r="E200" s="22"/>
      <c r="F200" s="21"/>
      <c r="G200" s="22"/>
      <c r="H200" s="22"/>
      <c r="I200" s="22"/>
      <c r="J200" s="22"/>
      <c r="K200" s="22"/>
      <c r="L200" s="22"/>
      <c r="M200" s="22"/>
      <c r="N200" s="22"/>
      <c r="O200" s="22"/>
      <c r="P200" s="22"/>
      <c r="Q200" s="22"/>
      <c r="R200" s="23"/>
    </row>
    <row r="201" s="1" customFormat="1" spans="1:18">
      <c r="A201" s="21"/>
      <c r="B201" s="22"/>
      <c r="C201" s="22"/>
      <c r="D201" s="23"/>
      <c r="E201" s="22"/>
      <c r="F201" s="21"/>
      <c r="G201" s="22"/>
      <c r="H201" s="22"/>
      <c r="I201" s="22"/>
      <c r="J201" s="22"/>
      <c r="K201" s="22"/>
      <c r="L201" s="22"/>
      <c r="M201" s="22"/>
      <c r="N201" s="22"/>
      <c r="O201" s="22"/>
      <c r="P201" s="22"/>
      <c r="Q201" s="22"/>
      <c r="R201" s="23"/>
    </row>
    <row r="202" s="1" customFormat="1" spans="1:18">
      <c r="A202" s="21"/>
      <c r="B202" s="22"/>
      <c r="C202" s="22"/>
      <c r="D202" s="23"/>
      <c r="E202" s="22"/>
      <c r="F202" s="21"/>
      <c r="G202" s="22"/>
      <c r="H202" s="22"/>
      <c r="I202" s="22"/>
      <c r="J202" s="22"/>
      <c r="K202" s="22"/>
      <c r="L202" s="22"/>
      <c r="M202" s="22"/>
      <c r="N202" s="22"/>
      <c r="O202" s="22"/>
      <c r="P202" s="22"/>
      <c r="Q202" s="22"/>
      <c r="R202" s="23"/>
    </row>
    <row r="203" s="1" customFormat="1" spans="1:18">
      <c r="A203" s="21"/>
      <c r="B203" s="22"/>
      <c r="C203" s="22"/>
      <c r="D203" s="23"/>
      <c r="E203" s="22"/>
      <c r="F203" s="21"/>
      <c r="G203" s="22"/>
      <c r="H203" s="22"/>
      <c r="I203" s="22"/>
      <c r="J203" s="22"/>
      <c r="K203" s="22"/>
      <c r="L203" s="22"/>
      <c r="M203" s="22"/>
      <c r="N203" s="22"/>
      <c r="O203" s="22"/>
      <c r="P203" s="22"/>
      <c r="Q203" s="22"/>
      <c r="R203" s="23"/>
    </row>
    <row r="204" s="3" customFormat="1" ht="14.25" spans="1:18">
      <c r="A204" s="21"/>
      <c r="B204" s="22"/>
      <c r="C204" s="22"/>
      <c r="D204" s="23"/>
      <c r="E204" s="22"/>
      <c r="F204" s="21"/>
      <c r="G204" s="22"/>
      <c r="H204" s="22"/>
      <c r="I204" s="22"/>
      <c r="J204" s="22"/>
      <c r="K204" s="22"/>
      <c r="L204" s="22"/>
      <c r="M204" s="22"/>
      <c r="N204" s="22"/>
      <c r="O204" s="22"/>
      <c r="P204" s="22"/>
      <c r="Q204" s="22"/>
      <c r="R204" s="23"/>
    </row>
    <row r="205" s="3" customFormat="1" ht="14.25" spans="1:18">
      <c r="A205" s="21"/>
      <c r="B205" s="22"/>
      <c r="C205" s="22"/>
      <c r="D205" s="23"/>
      <c r="E205" s="22"/>
      <c r="F205" s="21"/>
      <c r="G205" s="22"/>
      <c r="H205" s="22"/>
      <c r="I205" s="22"/>
      <c r="J205" s="22"/>
      <c r="K205" s="22"/>
      <c r="L205" s="22"/>
      <c r="M205" s="22"/>
      <c r="N205" s="22"/>
      <c r="O205" s="22"/>
      <c r="P205" s="22"/>
      <c r="Q205" s="22"/>
      <c r="R205" s="23"/>
    </row>
    <row r="206" s="3" customFormat="1" ht="14.25" spans="1:18">
      <c r="A206" s="21"/>
      <c r="B206" s="22"/>
      <c r="C206" s="22"/>
      <c r="D206" s="23"/>
      <c r="E206" s="22"/>
      <c r="F206" s="21"/>
      <c r="G206" s="22"/>
      <c r="H206" s="22"/>
      <c r="I206" s="22"/>
      <c r="J206" s="22"/>
      <c r="K206" s="22"/>
      <c r="L206" s="22"/>
      <c r="M206" s="22"/>
      <c r="N206" s="22"/>
      <c r="O206" s="22"/>
      <c r="P206" s="22"/>
      <c r="Q206" s="22"/>
      <c r="R206" s="23"/>
    </row>
    <row r="207" s="15" customFormat="1" ht="14.25" spans="1:18">
      <c r="A207" s="21"/>
      <c r="B207" s="22"/>
      <c r="C207" s="22"/>
      <c r="D207" s="23"/>
      <c r="E207" s="22"/>
      <c r="F207" s="21"/>
      <c r="G207" s="22"/>
      <c r="H207" s="22"/>
      <c r="I207" s="22"/>
      <c r="J207" s="22"/>
      <c r="K207" s="22"/>
      <c r="L207" s="22"/>
      <c r="M207" s="22"/>
      <c r="N207" s="22"/>
      <c r="O207" s="22"/>
      <c r="P207" s="22"/>
      <c r="Q207" s="22"/>
      <c r="R207" s="23"/>
    </row>
    <row r="208" s="3" customFormat="1" ht="14.25" spans="1:18">
      <c r="A208" s="21"/>
      <c r="B208" s="22"/>
      <c r="C208" s="22"/>
      <c r="D208" s="23"/>
      <c r="E208" s="22"/>
      <c r="F208" s="21"/>
      <c r="G208" s="22"/>
      <c r="H208" s="22"/>
      <c r="I208" s="22"/>
      <c r="J208" s="22"/>
      <c r="K208" s="22"/>
      <c r="L208" s="22"/>
      <c r="M208" s="22"/>
      <c r="N208" s="22"/>
      <c r="O208" s="22"/>
      <c r="P208" s="22"/>
      <c r="Q208" s="22"/>
      <c r="R208" s="23"/>
    </row>
    <row r="209" s="3" customFormat="1" ht="14.25" spans="1:18">
      <c r="A209" s="21"/>
      <c r="B209" s="22"/>
      <c r="C209" s="22"/>
      <c r="D209" s="23"/>
      <c r="E209" s="22"/>
      <c r="F209" s="21"/>
      <c r="G209" s="22"/>
      <c r="H209" s="22"/>
      <c r="I209" s="22"/>
      <c r="J209" s="22"/>
      <c r="K209" s="22"/>
      <c r="L209" s="22"/>
      <c r="M209" s="22"/>
      <c r="N209" s="22"/>
      <c r="O209" s="22"/>
      <c r="P209" s="22"/>
      <c r="Q209" s="22"/>
      <c r="R209" s="23"/>
    </row>
    <row r="210" s="3" customFormat="1" ht="14.25" spans="1:18">
      <c r="A210" s="21"/>
      <c r="B210" s="22"/>
      <c r="C210" s="22"/>
      <c r="D210" s="23"/>
      <c r="E210" s="22"/>
      <c r="F210" s="21"/>
      <c r="G210" s="22"/>
      <c r="H210" s="22"/>
      <c r="I210" s="22"/>
      <c r="J210" s="22"/>
      <c r="K210" s="22"/>
      <c r="L210" s="22"/>
      <c r="M210" s="22"/>
      <c r="N210" s="22"/>
      <c r="O210" s="22"/>
      <c r="P210" s="22"/>
      <c r="Q210" s="22"/>
      <c r="R210" s="23"/>
    </row>
    <row r="211" s="1" customFormat="1" spans="1:18">
      <c r="A211" s="21"/>
      <c r="B211" s="22"/>
      <c r="C211" s="22"/>
      <c r="D211" s="23"/>
      <c r="E211" s="22"/>
      <c r="F211" s="21"/>
      <c r="G211" s="22"/>
      <c r="H211" s="22"/>
      <c r="I211" s="22"/>
      <c r="J211" s="22"/>
      <c r="K211" s="22"/>
      <c r="L211" s="22"/>
      <c r="M211" s="22"/>
      <c r="N211" s="22"/>
      <c r="O211" s="22"/>
      <c r="P211" s="22"/>
      <c r="Q211" s="22"/>
      <c r="R211" s="23"/>
    </row>
    <row r="212" s="10" customFormat="1" spans="1:18">
      <c r="A212" s="21"/>
      <c r="B212" s="22"/>
      <c r="C212" s="22"/>
      <c r="D212" s="23"/>
      <c r="E212" s="22"/>
      <c r="F212" s="21"/>
      <c r="G212" s="22"/>
      <c r="H212" s="22"/>
      <c r="I212" s="22"/>
      <c r="J212" s="22"/>
      <c r="K212" s="22"/>
      <c r="L212" s="22"/>
      <c r="M212" s="22"/>
      <c r="N212" s="22"/>
      <c r="O212" s="22"/>
      <c r="P212" s="22"/>
      <c r="Q212" s="22"/>
      <c r="R212" s="23"/>
    </row>
    <row r="213" s="10" customFormat="1" spans="1:18">
      <c r="A213" s="21"/>
      <c r="B213" s="22"/>
      <c r="C213" s="22"/>
      <c r="D213" s="23"/>
      <c r="E213" s="22"/>
      <c r="F213" s="21"/>
      <c r="G213" s="22"/>
      <c r="H213" s="22"/>
      <c r="I213" s="22"/>
      <c r="J213" s="22"/>
      <c r="K213" s="22"/>
      <c r="L213" s="22"/>
      <c r="M213" s="22"/>
      <c r="N213" s="22"/>
      <c r="O213" s="22"/>
      <c r="P213" s="22"/>
      <c r="Q213" s="22"/>
      <c r="R213" s="23"/>
    </row>
    <row r="214" s="10" customFormat="1" spans="1:18">
      <c r="A214" s="21"/>
      <c r="B214" s="22"/>
      <c r="C214" s="22"/>
      <c r="D214" s="23"/>
      <c r="E214" s="22"/>
      <c r="F214" s="21"/>
      <c r="G214" s="22"/>
      <c r="H214" s="22"/>
      <c r="I214" s="22"/>
      <c r="J214" s="22"/>
      <c r="K214" s="22"/>
      <c r="L214" s="22"/>
      <c r="M214" s="22"/>
      <c r="N214" s="22"/>
      <c r="O214" s="22"/>
      <c r="P214" s="22"/>
      <c r="Q214" s="22"/>
      <c r="R214" s="23"/>
    </row>
    <row r="215" s="1" customFormat="1" spans="1:18">
      <c r="A215" s="21"/>
      <c r="B215" s="22"/>
      <c r="C215" s="22"/>
      <c r="D215" s="23"/>
      <c r="E215" s="22"/>
      <c r="F215" s="21"/>
      <c r="G215" s="22"/>
      <c r="H215" s="22"/>
      <c r="I215" s="22"/>
      <c r="J215" s="22"/>
      <c r="K215" s="22"/>
      <c r="L215" s="22"/>
      <c r="M215" s="22"/>
      <c r="N215" s="22"/>
      <c r="O215" s="22"/>
      <c r="P215" s="22"/>
      <c r="Q215" s="22"/>
      <c r="R215" s="23"/>
    </row>
    <row r="216" s="1" customFormat="1" spans="1:18">
      <c r="A216" s="21"/>
      <c r="B216" s="22"/>
      <c r="C216" s="22"/>
      <c r="D216" s="23"/>
      <c r="E216" s="22"/>
      <c r="F216" s="21"/>
      <c r="G216" s="22"/>
      <c r="H216" s="22"/>
      <c r="I216" s="22"/>
      <c r="J216" s="22"/>
      <c r="K216" s="22"/>
      <c r="L216" s="22"/>
      <c r="M216" s="22"/>
      <c r="N216" s="22"/>
      <c r="O216" s="22"/>
      <c r="P216" s="22"/>
      <c r="Q216" s="22"/>
      <c r="R216" s="23"/>
    </row>
    <row r="217" s="1" customFormat="1" spans="1:18">
      <c r="A217" s="21"/>
      <c r="B217" s="22"/>
      <c r="C217" s="22"/>
      <c r="D217" s="23"/>
      <c r="E217" s="22"/>
      <c r="F217" s="21"/>
      <c r="G217" s="22"/>
      <c r="H217" s="22"/>
      <c r="I217" s="22"/>
      <c r="J217" s="22"/>
      <c r="K217" s="22"/>
      <c r="L217" s="22"/>
      <c r="M217" s="22"/>
      <c r="N217" s="22"/>
      <c r="O217" s="22"/>
      <c r="P217" s="22"/>
      <c r="Q217" s="22"/>
      <c r="R217" s="23"/>
    </row>
    <row r="218" s="1" customFormat="1" spans="1:18">
      <c r="A218" s="21"/>
      <c r="B218" s="22"/>
      <c r="C218" s="22"/>
      <c r="D218" s="23"/>
      <c r="E218" s="22"/>
      <c r="F218" s="21"/>
      <c r="G218" s="22"/>
      <c r="H218" s="22"/>
      <c r="I218" s="22"/>
      <c r="J218" s="22"/>
      <c r="K218" s="22"/>
      <c r="L218" s="22"/>
      <c r="M218" s="22"/>
      <c r="N218" s="22"/>
      <c r="O218" s="22"/>
      <c r="P218" s="22"/>
      <c r="Q218" s="22"/>
      <c r="R218" s="23"/>
    </row>
    <row r="219" s="16" customFormat="1" ht="14.25" spans="1:18">
      <c r="A219" s="21"/>
      <c r="B219" s="22"/>
      <c r="C219" s="22"/>
      <c r="D219" s="23"/>
      <c r="E219" s="22"/>
      <c r="F219" s="21"/>
      <c r="G219" s="22"/>
      <c r="H219" s="22"/>
      <c r="I219" s="22"/>
      <c r="J219" s="22"/>
      <c r="K219" s="22"/>
      <c r="L219" s="22"/>
      <c r="M219" s="22"/>
      <c r="N219" s="22"/>
      <c r="O219" s="22"/>
      <c r="P219" s="22"/>
      <c r="Q219" s="22"/>
      <c r="R219" s="23"/>
    </row>
    <row r="220" s="16" customFormat="1" ht="14.25" spans="1:18">
      <c r="A220" s="21"/>
      <c r="B220" s="22"/>
      <c r="C220" s="22"/>
      <c r="D220" s="23"/>
      <c r="E220" s="22"/>
      <c r="F220" s="21"/>
      <c r="G220" s="22"/>
      <c r="H220" s="22"/>
      <c r="I220" s="22"/>
      <c r="J220" s="22"/>
      <c r="K220" s="22"/>
      <c r="L220" s="22"/>
      <c r="M220" s="22"/>
      <c r="N220" s="22"/>
      <c r="O220" s="22"/>
      <c r="P220" s="22"/>
      <c r="Q220" s="22"/>
      <c r="R220" s="23"/>
    </row>
    <row r="221" s="17" customFormat="1" spans="1:18">
      <c r="A221" s="21"/>
      <c r="B221" s="22"/>
      <c r="C221" s="22"/>
      <c r="D221" s="23"/>
      <c r="E221" s="22"/>
      <c r="F221" s="21"/>
      <c r="G221" s="22"/>
      <c r="H221" s="22"/>
      <c r="I221" s="22"/>
      <c r="J221" s="22"/>
      <c r="K221" s="22"/>
      <c r="L221" s="22"/>
      <c r="M221" s="22"/>
      <c r="N221" s="22"/>
      <c r="O221" s="22"/>
      <c r="P221" s="22"/>
      <c r="Q221" s="22"/>
      <c r="R221" s="23"/>
    </row>
    <row r="222" s="2" customFormat="1" spans="1:18">
      <c r="A222" s="21"/>
      <c r="B222" s="22"/>
      <c r="C222" s="22"/>
      <c r="D222" s="23"/>
      <c r="E222" s="22"/>
      <c r="F222" s="21"/>
      <c r="G222" s="22"/>
      <c r="H222" s="22"/>
      <c r="I222" s="22"/>
      <c r="J222" s="22"/>
      <c r="K222" s="22"/>
      <c r="L222" s="22"/>
      <c r="M222" s="22"/>
      <c r="N222" s="22"/>
      <c r="O222" s="22"/>
      <c r="P222" s="22"/>
      <c r="Q222" s="22"/>
      <c r="R222" s="23"/>
    </row>
    <row r="223" s="16" customFormat="1" ht="14.25" spans="1:18">
      <c r="A223" s="21"/>
      <c r="B223" s="22"/>
      <c r="C223" s="22"/>
      <c r="D223" s="23"/>
      <c r="E223" s="22"/>
      <c r="F223" s="21"/>
      <c r="G223" s="22"/>
      <c r="H223" s="22"/>
      <c r="I223" s="22"/>
      <c r="J223" s="22"/>
      <c r="K223" s="22"/>
      <c r="L223" s="22"/>
      <c r="M223" s="22"/>
      <c r="N223" s="22"/>
      <c r="O223" s="22"/>
      <c r="P223" s="22"/>
      <c r="Q223" s="22"/>
      <c r="R223" s="23"/>
    </row>
    <row r="224" s="3" customFormat="1" ht="14.25" spans="1:18">
      <c r="A224" s="21"/>
      <c r="B224" s="22"/>
      <c r="C224" s="22"/>
      <c r="D224" s="23"/>
      <c r="E224" s="22"/>
      <c r="F224" s="21"/>
      <c r="G224" s="22"/>
      <c r="H224" s="22"/>
      <c r="I224" s="22"/>
      <c r="J224" s="22"/>
      <c r="K224" s="22"/>
      <c r="L224" s="22"/>
      <c r="M224" s="22"/>
      <c r="N224" s="22"/>
      <c r="O224" s="22"/>
      <c r="P224" s="22"/>
      <c r="Q224" s="22"/>
      <c r="R224" s="23"/>
    </row>
    <row r="225" s="3" customFormat="1" ht="14.25" spans="1:18">
      <c r="A225" s="21"/>
      <c r="B225" s="22"/>
      <c r="C225" s="22"/>
      <c r="D225" s="23"/>
      <c r="E225" s="22"/>
      <c r="F225" s="21"/>
      <c r="G225" s="22"/>
      <c r="H225" s="22"/>
      <c r="I225" s="22"/>
      <c r="J225" s="22"/>
      <c r="K225" s="22"/>
      <c r="L225" s="22"/>
      <c r="M225" s="22"/>
      <c r="N225" s="22"/>
      <c r="O225" s="22"/>
      <c r="P225" s="22"/>
      <c r="Q225" s="22"/>
      <c r="R225" s="23"/>
    </row>
    <row r="226" s="3" customFormat="1" ht="14.25" spans="1:18">
      <c r="A226" s="21"/>
      <c r="B226" s="22"/>
      <c r="C226" s="22"/>
      <c r="D226" s="23"/>
      <c r="E226" s="22"/>
      <c r="F226" s="21"/>
      <c r="G226" s="22"/>
      <c r="H226" s="22"/>
      <c r="I226" s="22"/>
      <c r="J226" s="22"/>
      <c r="K226" s="22"/>
      <c r="L226" s="22"/>
      <c r="M226" s="22"/>
      <c r="N226" s="22"/>
      <c r="O226" s="22"/>
      <c r="P226" s="22"/>
      <c r="Q226" s="22"/>
      <c r="R226" s="23"/>
    </row>
    <row r="227" s="3" customFormat="1" ht="14.25" spans="1:18">
      <c r="A227" s="21"/>
      <c r="B227" s="22"/>
      <c r="C227" s="22"/>
      <c r="D227" s="23"/>
      <c r="E227" s="22"/>
      <c r="F227" s="21"/>
      <c r="G227" s="22"/>
      <c r="H227" s="22"/>
      <c r="I227" s="22"/>
      <c r="J227" s="22"/>
      <c r="K227" s="22"/>
      <c r="L227" s="22"/>
      <c r="M227" s="22"/>
      <c r="N227" s="22"/>
      <c r="O227" s="22"/>
      <c r="P227" s="22"/>
      <c r="Q227" s="22"/>
      <c r="R227" s="23"/>
    </row>
    <row r="228" s="3" customFormat="1" ht="14.25" spans="1:18">
      <c r="A228" s="21"/>
      <c r="B228" s="22"/>
      <c r="C228" s="22"/>
      <c r="D228" s="23"/>
      <c r="E228" s="22"/>
      <c r="F228" s="21"/>
      <c r="G228" s="22"/>
      <c r="H228" s="22"/>
      <c r="I228" s="22"/>
      <c r="J228" s="22"/>
      <c r="K228" s="22"/>
      <c r="L228" s="22"/>
      <c r="M228" s="22"/>
      <c r="N228" s="22"/>
      <c r="O228" s="22"/>
      <c r="P228" s="22"/>
      <c r="Q228" s="22"/>
      <c r="R228" s="23"/>
    </row>
    <row r="229" s="3" customFormat="1" ht="14.25" spans="1:18">
      <c r="A229" s="21"/>
      <c r="B229" s="22"/>
      <c r="C229" s="22"/>
      <c r="D229" s="23"/>
      <c r="E229" s="22"/>
      <c r="F229" s="21"/>
      <c r="G229" s="22"/>
      <c r="H229" s="22"/>
      <c r="I229" s="22"/>
      <c r="J229" s="22"/>
      <c r="K229" s="22"/>
      <c r="L229" s="22"/>
      <c r="M229" s="22"/>
      <c r="N229" s="22"/>
      <c r="O229" s="22"/>
      <c r="P229" s="22"/>
      <c r="Q229" s="22"/>
      <c r="R229" s="23"/>
    </row>
    <row r="230" s="3" customFormat="1" ht="14.25" spans="1:18">
      <c r="A230" s="21"/>
      <c r="B230" s="22"/>
      <c r="C230" s="22"/>
      <c r="D230" s="23"/>
      <c r="E230" s="22"/>
      <c r="F230" s="21"/>
      <c r="G230" s="22"/>
      <c r="H230" s="22"/>
      <c r="I230" s="22"/>
      <c r="J230" s="22"/>
      <c r="K230" s="22"/>
      <c r="L230" s="22"/>
      <c r="M230" s="22"/>
      <c r="N230" s="22"/>
      <c r="O230" s="22"/>
      <c r="P230" s="22"/>
      <c r="Q230" s="22"/>
      <c r="R230" s="23"/>
    </row>
    <row r="231" s="3" customFormat="1" ht="14.25" spans="1:18">
      <c r="A231" s="21"/>
      <c r="B231" s="22"/>
      <c r="C231" s="22"/>
      <c r="D231" s="23"/>
      <c r="E231" s="22"/>
      <c r="F231" s="21"/>
      <c r="G231" s="22"/>
      <c r="H231" s="22"/>
      <c r="I231" s="22"/>
      <c r="J231" s="22"/>
      <c r="K231" s="22"/>
      <c r="L231" s="22"/>
      <c r="M231" s="22"/>
      <c r="N231" s="22"/>
      <c r="O231" s="22"/>
      <c r="P231" s="22"/>
      <c r="Q231" s="22"/>
      <c r="R231" s="23"/>
    </row>
    <row r="232" s="3" customFormat="1" ht="14.25" spans="1:18">
      <c r="A232" s="21"/>
      <c r="B232" s="22"/>
      <c r="C232" s="22"/>
      <c r="D232" s="23"/>
      <c r="E232" s="22"/>
      <c r="F232" s="21"/>
      <c r="G232" s="22"/>
      <c r="H232" s="22"/>
      <c r="I232" s="22"/>
      <c r="J232" s="22"/>
      <c r="K232" s="22"/>
      <c r="L232" s="22"/>
      <c r="M232" s="22"/>
      <c r="N232" s="22"/>
      <c r="O232" s="22"/>
      <c r="P232" s="22"/>
      <c r="Q232" s="22"/>
      <c r="R232" s="23"/>
    </row>
    <row r="233" s="3" customFormat="1" ht="14.25" spans="1:18">
      <c r="A233" s="21"/>
      <c r="B233" s="22"/>
      <c r="C233" s="22"/>
      <c r="D233" s="23"/>
      <c r="E233" s="22"/>
      <c r="F233" s="21"/>
      <c r="G233" s="22"/>
      <c r="H233" s="22"/>
      <c r="I233" s="22"/>
      <c r="J233" s="22"/>
      <c r="K233" s="22"/>
      <c r="L233" s="22"/>
      <c r="M233" s="22"/>
      <c r="N233" s="22"/>
      <c r="O233" s="22"/>
      <c r="P233" s="22"/>
      <c r="Q233" s="22"/>
      <c r="R233" s="23"/>
    </row>
    <row r="234" s="3" customFormat="1" ht="14.25" spans="1:18">
      <c r="A234" s="21"/>
      <c r="B234" s="22"/>
      <c r="C234" s="22"/>
      <c r="D234" s="23"/>
      <c r="E234" s="22"/>
      <c r="F234" s="21"/>
      <c r="G234" s="22"/>
      <c r="H234" s="22"/>
      <c r="I234" s="22"/>
      <c r="J234" s="22"/>
      <c r="K234" s="22"/>
      <c r="L234" s="22"/>
      <c r="M234" s="22"/>
      <c r="N234" s="22"/>
      <c r="O234" s="22"/>
      <c r="P234" s="22"/>
      <c r="Q234" s="22"/>
      <c r="R234" s="23"/>
    </row>
    <row r="235" s="1" customFormat="1" spans="1:18">
      <c r="A235" s="21"/>
      <c r="B235" s="22"/>
      <c r="C235" s="22"/>
      <c r="D235" s="23"/>
      <c r="E235" s="22"/>
      <c r="F235" s="21"/>
      <c r="G235" s="22"/>
      <c r="H235" s="22"/>
      <c r="I235" s="22"/>
      <c r="J235" s="22"/>
      <c r="K235" s="22"/>
      <c r="L235" s="22"/>
      <c r="M235" s="22"/>
      <c r="N235" s="22"/>
      <c r="O235" s="22"/>
      <c r="P235" s="22"/>
      <c r="Q235" s="22"/>
      <c r="R235" s="23"/>
    </row>
    <row r="236" s="3" customFormat="1" ht="14.25" spans="1:18">
      <c r="A236" s="21"/>
      <c r="B236" s="22"/>
      <c r="C236" s="22"/>
      <c r="D236" s="23"/>
      <c r="E236" s="22"/>
      <c r="F236" s="21"/>
      <c r="G236" s="22"/>
      <c r="H236" s="22"/>
      <c r="I236" s="22"/>
      <c r="J236" s="22"/>
      <c r="K236" s="22"/>
      <c r="L236" s="22"/>
      <c r="M236" s="22"/>
      <c r="N236" s="22"/>
      <c r="O236" s="22"/>
      <c r="P236" s="22"/>
      <c r="Q236" s="22"/>
      <c r="R236" s="23"/>
    </row>
    <row r="237" s="3" customFormat="1" ht="14.25" spans="1:18">
      <c r="A237" s="21"/>
      <c r="B237" s="22"/>
      <c r="C237" s="22"/>
      <c r="D237" s="23"/>
      <c r="E237" s="22"/>
      <c r="F237" s="21"/>
      <c r="G237" s="22"/>
      <c r="H237" s="22"/>
      <c r="I237" s="22"/>
      <c r="J237" s="22"/>
      <c r="K237" s="22"/>
      <c r="L237" s="22"/>
      <c r="M237" s="22"/>
      <c r="N237" s="22"/>
      <c r="O237" s="22"/>
      <c r="P237" s="22"/>
      <c r="Q237" s="22"/>
      <c r="R237" s="23"/>
    </row>
    <row r="238" s="10" customFormat="1" spans="1:18">
      <c r="A238" s="21"/>
      <c r="B238" s="22"/>
      <c r="C238" s="22"/>
      <c r="D238" s="23"/>
      <c r="E238" s="22"/>
      <c r="F238" s="21"/>
      <c r="G238" s="22"/>
      <c r="H238" s="22"/>
      <c r="I238" s="22"/>
      <c r="J238" s="22"/>
      <c r="K238" s="22"/>
      <c r="L238" s="22"/>
      <c r="M238" s="22"/>
      <c r="N238" s="22"/>
      <c r="O238" s="22"/>
      <c r="P238" s="22"/>
      <c r="Q238" s="22"/>
      <c r="R238" s="23"/>
    </row>
    <row r="239" s="3" customFormat="1" ht="14.25" spans="1:18">
      <c r="A239" s="21"/>
      <c r="B239" s="22"/>
      <c r="C239" s="22"/>
      <c r="D239" s="23"/>
      <c r="E239" s="22"/>
      <c r="F239" s="21"/>
      <c r="G239" s="22"/>
      <c r="H239" s="22"/>
      <c r="I239" s="22"/>
      <c r="J239" s="22"/>
      <c r="K239" s="22"/>
      <c r="L239" s="22"/>
      <c r="M239" s="22"/>
      <c r="N239" s="22"/>
      <c r="O239" s="22"/>
      <c r="P239" s="22"/>
      <c r="Q239" s="22"/>
      <c r="R239" s="23"/>
    </row>
    <row r="240" s="3" customFormat="1" ht="14.25" spans="1:18">
      <c r="A240" s="21"/>
      <c r="B240" s="22"/>
      <c r="C240" s="22"/>
      <c r="D240" s="23"/>
      <c r="E240" s="22"/>
      <c r="F240" s="21"/>
      <c r="G240" s="22"/>
      <c r="H240" s="22"/>
      <c r="I240" s="22"/>
      <c r="J240" s="22"/>
      <c r="K240" s="22"/>
      <c r="L240" s="22"/>
      <c r="M240" s="22"/>
      <c r="N240" s="22"/>
      <c r="O240" s="22"/>
      <c r="P240" s="22"/>
      <c r="Q240" s="22"/>
      <c r="R240" s="23"/>
    </row>
    <row r="241" s="3" customFormat="1" ht="14.25" spans="1:18">
      <c r="A241" s="21"/>
      <c r="B241" s="22"/>
      <c r="C241" s="22"/>
      <c r="D241" s="23"/>
      <c r="E241" s="22"/>
      <c r="F241" s="21"/>
      <c r="G241" s="22"/>
      <c r="H241" s="22"/>
      <c r="I241" s="22"/>
      <c r="J241" s="22"/>
      <c r="K241" s="22"/>
      <c r="L241" s="22"/>
      <c r="M241" s="22"/>
      <c r="N241" s="22"/>
      <c r="O241" s="22"/>
      <c r="P241" s="22"/>
      <c r="Q241" s="22"/>
      <c r="R241" s="23"/>
    </row>
    <row r="242" s="3" customFormat="1" ht="14.25" spans="1:18">
      <c r="A242" s="21"/>
      <c r="B242" s="22"/>
      <c r="C242" s="22"/>
      <c r="D242" s="23"/>
      <c r="E242" s="22"/>
      <c r="F242" s="21"/>
      <c r="G242" s="22"/>
      <c r="H242" s="22"/>
      <c r="I242" s="22"/>
      <c r="J242" s="22"/>
      <c r="K242" s="22"/>
      <c r="L242" s="22"/>
      <c r="M242" s="22"/>
      <c r="N242" s="22"/>
      <c r="O242" s="22"/>
      <c r="P242" s="22"/>
      <c r="Q242" s="22"/>
      <c r="R242" s="23"/>
    </row>
    <row r="243" s="1" customFormat="1" spans="1:18">
      <c r="A243" s="21"/>
      <c r="B243" s="22"/>
      <c r="C243" s="22"/>
      <c r="D243" s="23"/>
      <c r="E243" s="22"/>
      <c r="F243" s="21"/>
      <c r="G243" s="22"/>
      <c r="H243" s="22"/>
      <c r="I243" s="22"/>
      <c r="J243" s="22"/>
      <c r="K243" s="22"/>
      <c r="L243" s="22"/>
      <c r="M243" s="22"/>
      <c r="N243" s="22"/>
      <c r="O243" s="22"/>
      <c r="P243" s="22"/>
      <c r="Q243" s="22"/>
      <c r="R243" s="23"/>
    </row>
    <row r="244" s="16" customFormat="1" ht="14.25" spans="1:18">
      <c r="A244" s="21"/>
      <c r="B244" s="22"/>
      <c r="C244" s="22"/>
      <c r="D244" s="23"/>
      <c r="E244" s="22"/>
      <c r="F244" s="21"/>
      <c r="G244" s="22"/>
      <c r="H244" s="22"/>
      <c r="I244" s="22"/>
      <c r="J244" s="22"/>
      <c r="K244" s="22"/>
      <c r="L244" s="22"/>
      <c r="M244" s="22"/>
      <c r="N244" s="22"/>
      <c r="O244" s="22"/>
      <c r="P244" s="22"/>
      <c r="Q244" s="22"/>
      <c r="R244" s="23"/>
    </row>
    <row r="245" s="16" customFormat="1" ht="14.25" spans="1:18">
      <c r="A245" s="21"/>
      <c r="B245" s="22"/>
      <c r="C245" s="22"/>
      <c r="D245" s="23"/>
      <c r="E245" s="22"/>
      <c r="F245" s="21"/>
      <c r="G245" s="22"/>
      <c r="H245" s="22"/>
      <c r="I245" s="22"/>
      <c r="J245" s="22"/>
      <c r="K245" s="22"/>
      <c r="L245" s="22"/>
      <c r="M245" s="22"/>
      <c r="N245" s="22"/>
      <c r="O245" s="22"/>
      <c r="P245" s="22"/>
      <c r="Q245" s="22"/>
      <c r="R245" s="23"/>
    </row>
    <row r="246" s="2" customFormat="1" spans="1:18">
      <c r="A246" s="21"/>
      <c r="B246" s="22"/>
      <c r="C246" s="22"/>
      <c r="D246" s="23"/>
      <c r="E246" s="22"/>
      <c r="F246" s="21"/>
      <c r="G246" s="22"/>
      <c r="H246" s="22"/>
      <c r="I246" s="22"/>
      <c r="J246" s="22"/>
      <c r="K246" s="22"/>
      <c r="L246" s="22"/>
      <c r="M246" s="22"/>
      <c r="N246" s="22"/>
      <c r="O246" s="22"/>
      <c r="P246" s="22"/>
      <c r="Q246" s="22"/>
      <c r="R246" s="23"/>
    </row>
    <row r="247" s="16" customFormat="1" ht="14.25" spans="1:18">
      <c r="A247" s="21"/>
      <c r="B247" s="22"/>
      <c r="C247" s="22"/>
      <c r="D247" s="23"/>
      <c r="E247" s="22"/>
      <c r="F247" s="21"/>
      <c r="G247" s="22"/>
      <c r="H247" s="22"/>
      <c r="I247" s="22"/>
      <c r="J247" s="22"/>
      <c r="K247" s="22"/>
      <c r="L247" s="22"/>
      <c r="M247" s="22"/>
      <c r="N247" s="22"/>
      <c r="O247" s="22"/>
      <c r="P247" s="22"/>
      <c r="Q247" s="22"/>
      <c r="R247" s="23"/>
    </row>
    <row r="248" s="2" customFormat="1" spans="1:18">
      <c r="A248" s="21"/>
      <c r="B248" s="22"/>
      <c r="C248" s="22"/>
      <c r="D248" s="23"/>
      <c r="E248" s="22"/>
      <c r="F248" s="21"/>
      <c r="G248" s="22"/>
      <c r="H248" s="22"/>
      <c r="I248" s="22"/>
      <c r="J248" s="22"/>
      <c r="K248" s="22"/>
      <c r="L248" s="22"/>
      <c r="M248" s="22"/>
      <c r="N248" s="22"/>
      <c r="O248" s="22"/>
      <c r="P248" s="22"/>
      <c r="Q248" s="22"/>
      <c r="R248" s="23"/>
    </row>
    <row r="249" s="16" customFormat="1" ht="14.25" spans="1:18">
      <c r="A249" s="21"/>
      <c r="B249" s="22"/>
      <c r="C249" s="22"/>
      <c r="D249" s="23"/>
      <c r="E249" s="22"/>
      <c r="F249" s="21"/>
      <c r="G249" s="22"/>
      <c r="H249" s="22"/>
      <c r="I249" s="22"/>
      <c r="J249" s="22"/>
      <c r="K249" s="22"/>
      <c r="L249" s="22"/>
      <c r="M249" s="22"/>
      <c r="N249" s="22"/>
      <c r="O249" s="22"/>
      <c r="P249" s="22"/>
      <c r="Q249" s="22"/>
      <c r="R249" s="23"/>
    </row>
    <row r="250" s="2" customFormat="1" spans="1:18">
      <c r="A250" s="21"/>
      <c r="B250" s="22"/>
      <c r="C250" s="22"/>
      <c r="D250" s="23"/>
      <c r="E250" s="22"/>
      <c r="F250" s="21"/>
      <c r="G250" s="22"/>
      <c r="H250" s="22"/>
      <c r="I250" s="22"/>
      <c r="J250" s="22"/>
      <c r="K250" s="22"/>
      <c r="L250" s="22"/>
      <c r="M250" s="22"/>
      <c r="N250" s="22"/>
      <c r="O250" s="22"/>
      <c r="P250" s="22"/>
      <c r="Q250" s="22"/>
      <c r="R250" s="23"/>
    </row>
    <row r="251" s="17" customFormat="1" spans="1:18">
      <c r="A251" s="21"/>
      <c r="B251" s="22"/>
      <c r="C251" s="22"/>
      <c r="D251" s="23"/>
      <c r="E251" s="22"/>
      <c r="F251" s="21"/>
      <c r="G251" s="22"/>
      <c r="H251" s="22"/>
      <c r="I251" s="22"/>
      <c r="J251" s="22"/>
      <c r="K251" s="22"/>
      <c r="L251" s="22"/>
      <c r="M251" s="22"/>
      <c r="N251" s="22"/>
      <c r="O251" s="22"/>
      <c r="P251" s="22"/>
      <c r="Q251" s="22"/>
      <c r="R251" s="23"/>
    </row>
    <row r="252" s="17" customFormat="1" spans="1:18">
      <c r="A252" s="21"/>
      <c r="B252" s="22"/>
      <c r="C252" s="22"/>
      <c r="D252" s="23"/>
      <c r="E252" s="22"/>
      <c r="F252" s="21"/>
      <c r="G252" s="22"/>
      <c r="H252" s="22"/>
      <c r="I252" s="22"/>
      <c r="J252" s="22"/>
      <c r="K252" s="22"/>
      <c r="L252" s="22"/>
      <c r="M252" s="22"/>
      <c r="N252" s="22"/>
      <c r="O252" s="22"/>
      <c r="P252" s="22"/>
      <c r="Q252" s="22"/>
      <c r="R252" s="23"/>
    </row>
    <row r="253" s="17" customFormat="1" spans="1:18">
      <c r="A253" s="21"/>
      <c r="B253" s="22"/>
      <c r="C253" s="22"/>
      <c r="D253" s="23"/>
      <c r="E253" s="22"/>
      <c r="F253" s="21"/>
      <c r="G253" s="22"/>
      <c r="H253" s="22"/>
      <c r="I253" s="22"/>
      <c r="J253" s="22"/>
      <c r="K253" s="22"/>
      <c r="L253" s="22"/>
      <c r="M253" s="22"/>
      <c r="N253" s="22"/>
      <c r="O253" s="22"/>
      <c r="P253" s="22"/>
      <c r="Q253" s="22"/>
      <c r="R253" s="23"/>
    </row>
    <row r="254" s="16" customFormat="1" ht="14.25" spans="1:18">
      <c r="A254" s="21"/>
      <c r="B254" s="22"/>
      <c r="C254" s="22"/>
      <c r="D254" s="23"/>
      <c r="E254" s="22"/>
      <c r="F254" s="21"/>
      <c r="G254" s="22"/>
      <c r="H254" s="22"/>
      <c r="I254" s="22"/>
      <c r="J254" s="22"/>
      <c r="K254" s="22"/>
      <c r="L254" s="22"/>
      <c r="M254" s="22"/>
      <c r="N254" s="22"/>
      <c r="O254" s="22"/>
      <c r="P254" s="22"/>
      <c r="Q254" s="22"/>
      <c r="R254" s="23"/>
    </row>
    <row r="255" s="1" customFormat="1" spans="1:18">
      <c r="A255" s="21"/>
      <c r="B255" s="22"/>
      <c r="C255" s="22"/>
      <c r="D255" s="23"/>
      <c r="E255" s="22"/>
      <c r="F255" s="21"/>
      <c r="G255" s="22"/>
      <c r="H255" s="22"/>
      <c r="I255" s="22"/>
      <c r="J255" s="22"/>
      <c r="K255" s="22"/>
      <c r="L255" s="22"/>
      <c r="M255" s="22"/>
      <c r="N255" s="22"/>
      <c r="O255" s="22"/>
      <c r="P255" s="22"/>
      <c r="Q255" s="22"/>
      <c r="R255" s="23"/>
    </row>
    <row r="256" s="1" customFormat="1" spans="1:18">
      <c r="A256" s="21"/>
      <c r="B256" s="22"/>
      <c r="C256" s="22"/>
      <c r="D256" s="23"/>
      <c r="E256" s="22"/>
      <c r="F256" s="21"/>
      <c r="G256" s="22"/>
      <c r="H256" s="22"/>
      <c r="I256" s="22"/>
      <c r="J256" s="22"/>
      <c r="K256" s="22"/>
      <c r="L256" s="22"/>
      <c r="M256" s="22"/>
      <c r="N256" s="22"/>
      <c r="O256" s="22"/>
      <c r="P256" s="22"/>
      <c r="Q256" s="22"/>
      <c r="R256" s="23"/>
    </row>
    <row r="257" s="1" customFormat="1" spans="1:18">
      <c r="A257" s="21"/>
      <c r="B257" s="22"/>
      <c r="C257" s="22"/>
      <c r="D257" s="23"/>
      <c r="E257" s="22"/>
      <c r="F257" s="21"/>
      <c r="G257" s="22"/>
      <c r="H257" s="22"/>
      <c r="I257" s="22"/>
      <c r="J257" s="22"/>
      <c r="K257" s="22"/>
      <c r="L257" s="22"/>
      <c r="M257" s="22"/>
      <c r="N257" s="22"/>
      <c r="O257" s="22"/>
      <c r="P257" s="22"/>
      <c r="Q257" s="22"/>
      <c r="R257" s="23"/>
    </row>
    <row r="258" s="1" customFormat="1" spans="1:18">
      <c r="A258" s="21"/>
      <c r="B258" s="22"/>
      <c r="C258" s="22"/>
      <c r="D258" s="23"/>
      <c r="E258" s="22"/>
      <c r="F258" s="21"/>
      <c r="G258" s="22"/>
      <c r="H258" s="22"/>
      <c r="I258" s="22"/>
      <c r="J258" s="22"/>
      <c r="K258" s="22"/>
      <c r="L258" s="22"/>
      <c r="M258" s="22"/>
      <c r="N258" s="22"/>
      <c r="O258" s="22"/>
      <c r="P258" s="22"/>
      <c r="Q258" s="22"/>
      <c r="R258" s="23"/>
    </row>
    <row r="259" s="1" customFormat="1" spans="1:18">
      <c r="A259" s="21"/>
      <c r="B259" s="22"/>
      <c r="C259" s="22"/>
      <c r="D259" s="23"/>
      <c r="E259" s="22"/>
      <c r="F259" s="21"/>
      <c r="G259" s="22"/>
      <c r="H259" s="22"/>
      <c r="I259" s="22"/>
      <c r="J259" s="22"/>
      <c r="K259" s="22"/>
      <c r="L259" s="22"/>
      <c r="M259" s="22"/>
      <c r="N259" s="22"/>
      <c r="O259" s="22"/>
      <c r="P259" s="22"/>
      <c r="Q259" s="22"/>
      <c r="R259" s="23"/>
    </row>
    <row r="260" s="18" customFormat="1" ht="12" spans="1:18">
      <c r="A260" s="21"/>
      <c r="B260" s="22"/>
      <c r="C260" s="22"/>
      <c r="D260" s="23"/>
      <c r="E260" s="22"/>
      <c r="F260" s="21"/>
      <c r="G260" s="22"/>
      <c r="H260" s="22"/>
      <c r="I260" s="22"/>
      <c r="J260" s="22"/>
      <c r="K260" s="22"/>
      <c r="L260" s="22"/>
      <c r="M260" s="22"/>
      <c r="N260" s="22"/>
      <c r="O260" s="22"/>
      <c r="P260" s="22"/>
      <c r="Q260" s="22"/>
      <c r="R260" s="23"/>
    </row>
    <row r="261" s="18" customFormat="1" ht="12" spans="1:18">
      <c r="A261" s="21"/>
      <c r="B261" s="22"/>
      <c r="C261" s="22"/>
      <c r="D261" s="23"/>
      <c r="E261" s="22"/>
      <c r="F261" s="21"/>
      <c r="G261" s="22"/>
      <c r="H261" s="22"/>
      <c r="I261" s="22"/>
      <c r="J261" s="22"/>
      <c r="K261" s="22"/>
      <c r="L261" s="22"/>
      <c r="M261" s="22"/>
      <c r="N261" s="22"/>
      <c r="O261" s="22"/>
      <c r="P261" s="22"/>
      <c r="Q261" s="22"/>
      <c r="R261" s="23"/>
    </row>
    <row r="262" s="1" customFormat="1" spans="1:18">
      <c r="A262" s="21"/>
      <c r="B262" s="22"/>
      <c r="C262" s="22"/>
      <c r="D262" s="23"/>
      <c r="E262" s="22"/>
      <c r="F262" s="21"/>
      <c r="G262" s="22"/>
      <c r="H262" s="22"/>
      <c r="I262" s="22"/>
      <c r="J262" s="22"/>
      <c r="K262" s="22"/>
      <c r="L262" s="22"/>
      <c r="M262" s="22"/>
      <c r="N262" s="22"/>
      <c r="O262" s="22"/>
      <c r="P262" s="22"/>
      <c r="Q262" s="22"/>
      <c r="R262" s="23"/>
    </row>
    <row r="263" s="3" customFormat="1" ht="14.25" spans="1:18">
      <c r="A263" s="21"/>
      <c r="B263" s="22"/>
      <c r="C263" s="22"/>
      <c r="D263" s="23"/>
      <c r="E263" s="22"/>
      <c r="F263" s="21"/>
      <c r="G263" s="22"/>
      <c r="H263" s="22"/>
      <c r="I263" s="22"/>
      <c r="J263" s="22"/>
      <c r="K263" s="22"/>
      <c r="L263" s="22"/>
      <c r="M263" s="22"/>
      <c r="N263" s="22"/>
      <c r="O263" s="22"/>
      <c r="P263" s="22"/>
      <c r="Q263" s="22"/>
      <c r="R263" s="23"/>
    </row>
    <row r="264" s="9" customFormat="1" spans="1:18">
      <c r="A264" s="21"/>
      <c r="B264" s="22"/>
      <c r="C264" s="22"/>
      <c r="D264" s="23"/>
      <c r="E264" s="22"/>
      <c r="F264" s="21"/>
      <c r="G264" s="22"/>
      <c r="H264" s="22"/>
      <c r="I264" s="22"/>
      <c r="J264" s="22"/>
      <c r="K264" s="22"/>
      <c r="L264" s="22"/>
      <c r="M264" s="22"/>
      <c r="N264" s="22"/>
      <c r="O264" s="22"/>
      <c r="P264" s="22"/>
      <c r="Q264" s="22"/>
      <c r="R264" s="23"/>
    </row>
    <row r="265" s="1" customFormat="1" spans="1:18">
      <c r="A265" s="21"/>
      <c r="B265" s="22"/>
      <c r="C265" s="22"/>
      <c r="D265" s="23"/>
      <c r="E265" s="22"/>
      <c r="F265" s="21"/>
      <c r="G265" s="22"/>
      <c r="H265" s="22"/>
      <c r="I265" s="22"/>
      <c r="J265" s="22"/>
      <c r="K265" s="22"/>
      <c r="L265" s="22"/>
      <c r="M265" s="22"/>
      <c r="N265" s="22"/>
      <c r="O265" s="22"/>
      <c r="P265" s="22"/>
      <c r="Q265" s="22"/>
      <c r="R265" s="23"/>
    </row>
    <row r="266" s="3" customFormat="1" ht="14.25" spans="1:18">
      <c r="A266" s="21"/>
      <c r="B266" s="22"/>
      <c r="C266" s="22"/>
      <c r="D266" s="23"/>
      <c r="E266" s="22"/>
      <c r="F266" s="21"/>
      <c r="G266" s="22"/>
      <c r="H266" s="22"/>
      <c r="I266" s="22"/>
      <c r="J266" s="22"/>
      <c r="K266" s="22"/>
      <c r="L266" s="22"/>
      <c r="M266" s="22"/>
      <c r="N266" s="22"/>
      <c r="O266" s="22"/>
      <c r="P266" s="22"/>
      <c r="Q266" s="22"/>
      <c r="R266" s="23"/>
    </row>
    <row r="267" s="19" customFormat="1" spans="1:18">
      <c r="A267" s="21"/>
      <c r="B267" s="22"/>
      <c r="C267" s="22"/>
      <c r="D267" s="23"/>
      <c r="E267" s="22"/>
      <c r="F267" s="21"/>
      <c r="G267" s="22"/>
      <c r="H267" s="22"/>
      <c r="I267" s="22"/>
      <c r="J267" s="22"/>
      <c r="K267" s="22"/>
      <c r="L267" s="22"/>
      <c r="M267" s="22"/>
      <c r="N267" s="22"/>
      <c r="O267" s="22"/>
      <c r="P267" s="22"/>
      <c r="Q267" s="22"/>
      <c r="R267" s="23"/>
    </row>
    <row r="268" s="19" customFormat="1" spans="1:18">
      <c r="A268" s="21"/>
      <c r="B268" s="22"/>
      <c r="C268" s="22"/>
      <c r="D268" s="23"/>
      <c r="E268" s="22"/>
      <c r="F268" s="21"/>
      <c r="G268" s="22"/>
      <c r="H268" s="22"/>
      <c r="I268" s="22"/>
      <c r="J268" s="22"/>
      <c r="K268" s="22"/>
      <c r="L268" s="22"/>
      <c r="M268" s="22"/>
      <c r="N268" s="22"/>
      <c r="O268" s="22"/>
      <c r="P268" s="22"/>
      <c r="Q268" s="22"/>
      <c r="R268" s="23"/>
    </row>
    <row r="269" s="1" customFormat="1" spans="1:18">
      <c r="A269" s="21"/>
      <c r="B269" s="22"/>
      <c r="C269" s="22"/>
      <c r="D269" s="23"/>
      <c r="E269" s="22"/>
      <c r="F269" s="21"/>
      <c r="G269" s="22"/>
      <c r="H269" s="22"/>
      <c r="I269" s="22"/>
      <c r="J269" s="22"/>
      <c r="K269" s="22"/>
      <c r="L269" s="22"/>
      <c r="M269" s="22"/>
      <c r="N269" s="22"/>
      <c r="O269" s="22"/>
      <c r="P269" s="22"/>
      <c r="Q269" s="22"/>
      <c r="R269" s="23"/>
    </row>
    <row r="270" s="16" customFormat="1" ht="14.25" spans="1:18">
      <c r="A270" s="21"/>
      <c r="B270" s="22"/>
      <c r="C270" s="22"/>
      <c r="D270" s="23"/>
      <c r="E270" s="22"/>
      <c r="F270" s="21"/>
      <c r="G270" s="22"/>
      <c r="H270" s="22"/>
      <c r="I270" s="22"/>
      <c r="J270" s="22"/>
      <c r="K270" s="22"/>
      <c r="L270" s="22"/>
      <c r="M270" s="22"/>
      <c r="N270" s="22"/>
      <c r="O270" s="22"/>
      <c r="P270" s="22"/>
      <c r="Q270" s="22"/>
      <c r="R270" s="23"/>
    </row>
    <row r="271" s="16" customFormat="1" ht="14.25" spans="1:18">
      <c r="A271" s="21"/>
      <c r="B271" s="22"/>
      <c r="C271" s="22"/>
      <c r="D271" s="23"/>
      <c r="E271" s="22"/>
      <c r="F271" s="21"/>
      <c r="G271" s="22"/>
      <c r="H271" s="22"/>
      <c r="I271" s="22"/>
      <c r="J271" s="22"/>
      <c r="K271" s="22"/>
      <c r="L271" s="22"/>
      <c r="M271" s="22"/>
      <c r="N271" s="22"/>
      <c r="O271" s="22"/>
      <c r="P271" s="22"/>
      <c r="Q271" s="22"/>
      <c r="R271" s="23"/>
    </row>
    <row r="272" s="16" customFormat="1" ht="14.25" spans="1:18">
      <c r="A272" s="21"/>
      <c r="B272" s="22"/>
      <c r="C272" s="22"/>
      <c r="D272" s="23"/>
      <c r="E272" s="22"/>
      <c r="F272" s="21"/>
      <c r="G272" s="22"/>
      <c r="H272" s="22"/>
      <c r="I272" s="22"/>
      <c r="J272" s="22"/>
      <c r="K272" s="22"/>
      <c r="L272" s="22"/>
      <c r="M272" s="22"/>
      <c r="N272" s="22"/>
      <c r="O272" s="22"/>
      <c r="P272" s="22"/>
      <c r="Q272" s="22"/>
      <c r="R272" s="23"/>
    </row>
    <row r="273" s="16" customFormat="1" ht="14.25" spans="1:18">
      <c r="A273" s="21"/>
      <c r="B273" s="22"/>
      <c r="C273" s="22"/>
      <c r="D273" s="23"/>
      <c r="E273" s="22"/>
      <c r="F273" s="21"/>
      <c r="G273" s="22"/>
      <c r="H273" s="22"/>
      <c r="I273" s="22"/>
      <c r="J273" s="22"/>
      <c r="K273" s="22"/>
      <c r="L273" s="22"/>
      <c r="M273" s="22"/>
      <c r="N273" s="22"/>
      <c r="O273" s="22"/>
      <c r="P273" s="22"/>
      <c r="Q273" s="22"/>
      <c r="R273" s="23"/>
    </row>
    <row r="274" s="17" customFormat="1" spans="1:18">
      <c r="A274" s="21"/>
      <c r="B274" s="22"/>
      <c r="C274" s="22"/>
      <c r="D274" s="23"/>
      <c r="E274" s="22"/>
      <c r="F274" s="21"/>
      <c r="G274" s="22"/>
      <c r="H274" s="22"/>
      <c r="I274" s="22"/>
      <c r="J274" s="22"/>
      <c r="K274" s="22"/>
      <c r="L274" s="22"/>
      <c r="M274" s="22"/>
      <c r="N274" s="22"/>
      <c r="O274" s="22"/>
      <c r="P274" s="22"/>
      <c r="Q274" s="22"/>
      <c r="R274" s="23"/>
    </row>
    <row r="275" s="20" customFormat="1" ht="14.25" spans="1:18">
      <c r="A275" s="21"/>
      <c r="B275" s="22"/>
      <c r="C275" s="22"/>
      <c r="D275" s="23"/>
      <c r="E275" s="22"/>
      <c r="F275" s="21"/>
      <c r="G275" s="22"/>
      <c r="H275" s="22"/>
      <c r="I275" s="22"/>
      <c r="J275" s="22"/>
      <c r="K275" s="22"/>
      <c r="L275" s="22"/>
      <c r="M275" s="22"/>
      <c r="N275" s="22"/>
      <c r="O275" s="22"/>
      <c r="P275" s="22"/>
      <c r="Q275" s="22"/>
      <c r="R275" s="23"/>
    </row>
    <row r="276" s="16" customFormat="1" ht="14.25" spans="1:18">
      <c r="A276" s="21"/>
      <c r="B276" s="22"/>
      <c r="C276" s="22"/>
      <c r="D276" s="23"/>
      <c r="E276" s="22"/>
      <c r="F276" s="21"/>
      <c r="G276" s="22"/>
      <c r="H276" s="22"/>
      <c r="I276" s="22"/>
      <c r="J276" s="22"/>
      <c r="K276" s="22"/>
      <c r="L276" s="22"/>
      <c r="M276" s="22"/>
      <c r="N276" s="22"/>
      <c r="O276" s="22"/>
      <c r="P276" s="22"/>
      <c r="Q276" s="22"/>
      <c r="R276" s="23"/>
    </row>
    <row r="277" s="16" customFormat="1" ht="14.25" spans="1:18">
      <c r="A277" s="21"/>
      <c r="B277" s="22"/>
      <c r="C277" s="22"/>
      <c r="D277" s="23"/>
      <c r="E277" s="22"/>
      <c r="F277" s="21"/>
      <c r="G277" s="22"/>
      <c r="H277" s="22"/>
      <c r="I277" s="22"/>
      <c r="J277" s="22"/>
      <c r="K277" s="22"/>
      <c r="L277" s="22"/>
      <c r="M277" s="22"/>
      <c r="N277" s="22"/>
      <c r="O277" s="22"/>
      <c r="P277" s="22"/>
      <c r="Q277" s="22"/>
      <c r="R277" s="23"/>
    </row>
    <row r="278" s="16" customFormat="1" ht="14.25" spans="1:18">
      <c r="A278" s="21"/>
      <c r="B278" s="22"/>
      <c r="C278" s="22"/>
      <c r="D278" s="23"/>
      <c r="E278" s="22"/>
      <c r="F278" s="21"/>
      <c r="G278" s="22"/>
      <c r="H278" s="22"/>
      <c r="I278" s="22"/>
      <c r="J278" s="22"/>
      <c r="K278" s="22"/>
      <c r="L278" s="22"/>
      <c r="M278" s="22"/>
      <c r="N278" s="22"/>
      <c r="O278" s="22"/>
      <c r="P278" s="22"/>
      <c r="Q278" s="22"/>
      <c r="R278" s="23"/>
    </row>
    <row r="279" s="16" customFormat="1" ht="14.25" spans="1:18">
      <c r="A279" s="21"/>
      <c r="B279" s="22"/>
      <c r="C279" s="22"/>
      <c r="D279" s="23"/>
      <c r="E279" s="22"/>
      <c r="F279" s="21"/>
      <c r="G279" s="22"/>
      <c r="H279" s="22"/>
      <c r="I279" s="22"/>
      <c r="J279" s="22"/>
      <c r="K279" s="22"/>
      <c r="L279" s="22"/>
      <c r="M279" s="22"/>
      <c r="N279" s="22"/>
      <c r="O279" s="22"/>
      <c r="P279" s="22"/>
      <c r="Q279" s="22"/>
      <c r="R279" s="23"/>
    </row>
    <row r="280" s="16" customFormat="1" ht="14.25" spans="1:18">
      <c r="A280" s="21"/>
      <c r="B280" s="22"/>
      <c r="C280" s="22"/>
      <c r="D280" s="23"/>
      <c r="E280" s="22"/>
      <c r="F280" s="21"/>
      <c r="G280" s="22"/>
      <c r="H280" s="22"/>
      <c r="I280" s="22"/>
      <c r="J280" s="22"/>
      <c r="K280" s="22"/>
      <c r="L280" s="22"/>
      <c r="M280" s="22"/>
      <c r="N280" s="22"/>
      <c r="O280" s="22"/>
      <c r="P280" s="22"/>
      <c r="Q280" s="22"/>
      <c r="R280" s="23"/>
    </row>
    <row r="281" s="16" customFormat="1" ht="14.25" spans="1:18">
      <c r="A281" s="21"/>
      <c r="B281" s="22"/>
      <c r="C281" s="22"/>
      <c r="D281" s="23"/>
      <c r="E281" s="22"/>
      <c r="F281" s="21"/>
      <c r="G281" s="22"/>
      <c r="H281" s="22"/>
      <c r="I281" s="22"/>
      <c r="J281" s="22"/>
      <c r="K281" s="22"/>
      <c r="L281" s="22"/>
      <c r="M281" s="22"/>
      <c r="N281" s="22"/>
      <c r="O281" s="22"/>
      <c r="P281" s="22"/>
      <c r="Q281" s="22"/>
      <c r="R281" s="23"/>
    </row>
    <row r="282" s="16" customFormat="1" ht="14.25" spans="1:18">
      <c r="A282" s="21"/>
      <c r="B282" s="22"/>
      <c r="C282" s="22"/>
      <c r="D282" s="23"/>
      <c r="E282" s="22"/>
      <c r="F282" s="21"/>
      <c r="G282" s="22"/>
      <c r="H282" s="22"/>
      <c r="I282" s="22"/>
      <c r="J282" s="22"/>
      <c r="K282" s="22"/>
      <c r="L282" s="22"/>
      <c r="M282" s="22"/>
      <c r="N282" s="22"/>
      <c r="O282" s="22"/>
      <c r="P282" s="22"/>
      <c r="Q282" s="22"/>
      <c r="R282" s="23"/>
    </row>
    <row r="283" s="3" customFormat="1" ht="14.25" spans="1:18">
      <c r="A283" s="21"/>
      <c r="B283" s="22"/>
      <c r="C283" s="22"/>
      <c r="D283" s="23"/>
      <c r="E283" s="22"/>
      <c r="F283" s="21"/>
      <c r="G283" s="22"/>
      <c r="H283" s="22"/>
      <c r="I283" s="22"/>
      <c r="J283" s="22"/>
      <c r="K283" s="22"/>
      <c r="L283" s="22"/>
      <c r="M283" s="22"/>
      <c r="N283" s="22"/>
      <c r="O283" s="22"/>
      <c r="P283" s="22"/>
      <c r="Q283" s="22"/>
      <c r="R283" s="23"/>
    </row>
    <row r="284" s="3" customFormat="1" ht="14.25" spans="1:18">
      <c r="A284" s="21"/>
      <c r="B284" s="22"/>
      <c r="C284" s="22"/>
      <c r="D284" s="23"/>
      <c r="E284" s="22"/>
      <c r="F284" s="21"/>
      <c r="G284" s="22"/>
      <c r="H284" s="22"/>
      <c r="I284" s="22"/>
      <c r="J284" s="22"/>
      <c r="K284" s="22"/>
      <c r="L284" s="22"/>
      <c r="M284" s="22"/>
      <c r="N284" s="22"/>
      <c r="O284" s="22"/>
      <c r="P284" s="22"/>
      <c r="Q284" s="22"/>
      <c r="R284" s="23"/>
    </row>
    <row r="285" s="3" customFormat="1" ht="14.25" spans="1:18">
      <c r="A285" s="21"/>
      <c r="B285" s="22"/>
      <c r="C285" s="22"/>
      <c r="D285" s="23"/>
      <c r="E285" s="22"/>
      <c r="F285" s="21"/>
      <c r="G285" s="22"/>
      <c r="H285" s="22"/>
      <c r="I285" s="22"/>
      <c r="J285" s="22"/>
      <c r="K285" s="22"/>
      <c r="L285" s="22"/>
      <c r="M285" s="22"/>
      <c r="N285" s="22"/>
      <c r="O285" s="22"/>
      <c r="P285" s="22"/>
      <c r="Q285" s="22"/>
      <c r="R285" s="23"/>
    </row>
    <row r="286" s="16" customFormat="1" ht="14.25" spans="1:18">
      <c r="A286" s="21"/>
      <c r="B286" s="22"/>
      <c r="C286" s="22"/>
      <c r="D286" s="23"/>
      <c r="E286" s="22"/>
      <c r="F286" s="21"/>
      <c r="G286" s="22"/>
      <c r="H286" s="22"/>
      <c r="I286" s="22"/>
      <c r="J286" s="22"/>
      <c r="K286" s="22"/>
      <c r="L286" s="22"/>
      <c r="M286" s="22"/>
      <c r="N286" s="22"/>
      <c r="O286" s="22"/>
      <c r="P286" s="22"/>
      <c r="Q286" s="22"/>
      <c r="R286" s="23"/>
    </row>
    <row r="287" s="16" customFormat="1" ht="14.25" spans="1:18">
      <c r="A287" s="21"/>
      <c r="B287" s="22"/>
      <c r="C287" s="22"/>
      <c r="D287" s="23"/>
      <c r="E287" s="22"/>
      <c r="F287" s="21"/>
      <c r="G287" s="22"/>
      <c r="H287" s="22"/>
      <c r="I287" s="22"/>
      <c r="J287" s="22"/>
      <c r="K287" s="22"/>
      <c r="L287" s="22"/>
      <c r="M287" s="22"/>
      <c r="N287" s="22"/>
      <c r="O287" s="22"/>
      <c r="P287" s="22"/>
      <c r="Q287" s="22"/>
      <c r="R287" s="23"/>
    </row>
    <row r="288" s="3" customFormat="1" ht="14.25" spans="1:18">
      <c r="A288" s="21"/>
      <c r="B288" s="22"/>
      <c r="C288" s="22"/>
      <c r="D288" s="23"/>
      <c r="E288" s="22"/>
      <c r="F288" s="21"/>
      <c r="G288" s="22"/>
      <c r="H288" s="22"/>
      <c r="I288" s="22"/>
      <c r="J288" s="22"/>
      <c r="K288" s="22"/>
      <c r="L288" s="22"/>
      <c r="M288" s="22"/>
      <c r="N288" s="22"/>
      <c r="O288" s="22"/>
      <c r="P288" s="22"/>
      <c r="Q288" s="22"/>
      <c r="R288" s="23"/>
    </row>
    <row r="289" s="3" customFormat="1" ht="14.25" spans="1:18">
      <c r="A289" s="21"/>
      <c r="B289" s="22"/>
      <c r="C289" s="22"/>
      <c r="D289" s="23"/>
      <c r="E289" s="22"/>
      <c r="F289" s="21"/>
      <c r="G289" s="22"/>
      <c r="H289" s="22"/>
      <c r="I289" s="22"/>
      <c r="J289" s="22"/>
      <c r="K289" s="22"/>
      <c r="L289" s="22"/>
      <c r="M289" s="22"/>
      <c r="N289" s="22"/>
      <c r="O289" s="22"/>
      <c r="P289" s="22"/>
      <c r="Q289" s="22"/>
      <c r="R289" s="23"/>
    </row>
  </sheetData>
  <mergeCells count="15">
    <mergeCell ref="A1:R1"/>
    <mergeCell ref="D2:E2"/>
    <mergeCell ref="I2:N2"/>
    <mergeCell ref="A148:R148"/>
    <mergeCell ref="A2:A3"/>
    <mergeCell ref="A79:A80"/>
    <mergeCell ref="B2:B3"/>
    <mergeCell ref="C2:C3"/>
    <mergeCell ref="F2:F3"/>
    <mergeCell ref="G2:G3"/>
    <mergeCell ref="H2:H3"/>
    <mergeCell ref="O2:O3"/>
    <mergeCell ref="P2:P3"/>
    <mergeCell ref="Q2:Q3"/>
    <mergeCell ref="R2:R3"/>
  </mergeCells>
  <dataValidations count="4">
    <dataValidation type="list" allowBlank="1" showInputMessage="1" showErrorMessage="1" sqref="P7 P8 P9 P10 P11 P12 P13 P14 P15 P16 P17 P18 P19 P20 P21 P22 P26 P27 P28 P29 P30 P31 P35 P36 P40 P41 P44 P45 P46 P47 P48 P54 P55 P56 P57 P59 P60 P61 P63 P64 P68 P69 P70 P74 P76 P77 P79 P80 P81 P82 P83 P84 P85 P86 P87 P88 P91 P92 P93 P96 P98 P99 P100 P101 P102 P103 P104 P105 P108 P109 P110 P111 P112 P113 P115 P118 P121 P122 P123 P124 P127 P128 P134 P135 P23:P24 P33:P34 P38:P39 P50:P51 P65:P67 P72:P73 P89:P90 P106:P107 P116:P117 P119:P120 P125:P126 P129:P133 P136:P137 P138:P141 P142:P147">
      <formula1>"经营性,公益性,国有资产,农户"</formula1>
    </dataValidation>
    <dataValidation type="list" allowBlank="1" showInputMessage="1" showErrorMessage="1" sqref="C7 C8 C9 C10 C11 C12 C13 C14 C15 C16 C17 C18 C19 C20 C21 C22 C26 C27 C28 C29 C30 C31 C35 C36 C40 C41 C44 C45 C46 C47 C48 C51 C54 C55 C56 C57 C59 C60 C61 C63 C64 C68 C69 C70 C77 C80 C81 C82 C83 C91 C92 C93 C94 C96 C98 C99 C100 C101 C102 C103 C104 C105 C107 C108 C109 C110 C111 C112 C113 C115 C117 C118 C120 C121 C122 C123 C126 C127 C128 C133 C134 C135 C142 C23:C24 C33:C34 C38:C39 C65:C67 C72:C73 C74:C76 C78:C79 C84:C85 C86:C87 C89:C90 C129:C131 C136:C137 C140:C141 C144:C147">
      <formula1>"新建,改建,扩建"</formula1>
    </dataValidation>
    <dataValidation type="list" allowBlank="1" showInputMessage="1" showErrorMessage="1" sqref="Q7 Q8 Q9 Q10 Q11 Q12 Q13 Q14 Q15 Q16 Q17 Q18 Q19 Q20 Q21 Q22 Q26 Q27 Q28 Q29 Q30 Q31 Q35 Q36 Q40 Q41 Q44 Q45 Q46 Q47 Q48 Q54 Q55 Q56 Q57 Q59 Q60 Q61 Q63 Q64 Q68 Q69 Q70 Q74 Q76 Q77 Q79 Q80 Q81 Q82 Q83 Q84 Q85 Q86 Q87 Q88 Q91 Q92 Q93 Q96 Q98 Q99 Q100 Q101 Q102 Q103 Q104 Q105 Q108 Q109 Q110 Q111 Q112 Q113 Q115 Q118 Q121 Q122 Q123 Q124 Q127 Q128 Q134 Q135 Q23:Q24 Q33:Q34 Q38:Q39 Q50:Q51 Q65:Q67 Q72:Q73 Q89:Q90 Q106:Q107 Q116:Q117 Q119:Q120 Q125:Q126 Q129:Q133 Q136:Q137 Q138:Q141 Q142:Q147">
      <formula1>"已明确,未设置"</formula1>
    </dataValidation>
    <dataValidation type="list" allowBlank="1" showInputMessage="1" showErrorMessage="1" sqref="C124">
      <formula1>"新建,改扩建,续建"</formula1>
    </dataValidation>
  </dataValidations>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2"/>
  <sheetViews>
    <sheetView workbookViewId="0">
      <selection activeCell="J4" sqref="J4:N4"/>
    </sheetView>
  </sheetViews>
  <sheetFormatPr defaultColWidth="9" defaultRowHeight="10.5"/>
  <cols>
    <col min="1" max="1" width="18" style="21" customWidth="1"/>
    <col min="2" max="2" width="5.375" style="22" customWidth="1"/>
    <col min="3" max="3" width="3.8" style="22" customWidth="1"/>
    <col min="4" max="4" width="3.8" style="23" customWidth="1"/>
    <col min="5" max="5" width="7.1" style="22" customWidth="1"/>
    <col min="6" max="6" width="27.2" style="21" customWidth="1"/>
    <col min="7" max="7" width="8.2" style="22" customWidth="1"/>
    <col min="8" max="8" width="4.8" style="22" customWidth="1"/>
    <col min="9" max="9" width="8.5" style="22" customWidth="1"/>
    <col min="10" max="10" width="7.9" style="22" customWidth="1"/>
    <col min="11" max="11" width="9.6" style="22" customWidth="1"/>
    <col min="12" max="12" width="8.75" style="22" customWidth="1"/>
    <col min="13" max="13" width="9.125" style="22" customWidth="1"/>
    <col min="14" max="14" width="9" style="22" customWidth="1"/>
    <col min="15" max="17" width="5.6" style="22" customWidth="1"/>
    <col min="18" max="18" width="6.7" style="23" customWidth="1"/>
    <col min="19" max="16384" width="9" style="23"/>
  </cols>
  <sheetData>
    <row r="1" s="1" customFormat="1" ht="25.95" customHeight="1" spans="1:18">
      <c r="A1" s="24" t="s">
        <v>0</v>
      </c>
      <c r="B1" s="24"/>
      <c r="C1" s="24"/>
      <c r="D1" s="24"/>
      <c r="E1" s="24"/>
      <c r="F1" s="24"/>
      <c r="G1" s="24"/>
      <c r="H1" s="24"/>
      <c r="I1" s="24"/>
      <c r="J1" s="24"/>
      <c r="K1" s="24"/>
      <c r="L1" s="24"/>
      <c r="M1" s="24"/>
      <c r="N1" s="24"/>
      <c r="O1" s="24"/>
      <c r="P1" s="24"/>
      <c r="Q1" s="24"/>
      <c r="R1" s="24"/>
    </row>
    <row r="2" s="1" customFormat="1" ht="19.05" customHeight="1" spans="1:18">
      <c r="A2" s="25" t="s">
        <v>1</v>
      </c>
      <c r="B2" s="25" t="s">
        <v>2</v>
      </c>
      <c r="C2" s="25" t="s">
        <v>3</v>
      </c>
      <c r="D2" s="25" t="s">
        <v>4</v>
      </c>
      <c r="E2" s="25"/>
      <c r="F2" s="25" t="s">
        <v>5</v>
      </c>
      <c r="G2" s="25" t="s">
        <v>6</v>
      </c>
      <c r="H2" s="25" t="s">
        <v>7</v>
      </c>
      <c r="I2" s="39" t="s">
        <v>8</v>
      </c>
      <c r="J2" s="40"/>
      <c r="K2" s="40"/>
      <c r="L2" s="40"/>
      <c r="M2" s="40"/>
      <c r="N2" s="41"/>
      <c r="O2" s="25" t="s">
        <v>9</v>
      </c>
      <c r="P2" s="42" t="s">
        <v>10</v>
      </c>
      <c r="Q2" s="42" t="s">
        <v>11</v>
      </c>
      <c r="R2" s="25" t="s">
        <v>12</v>
      </c>
    </row>
    <row r="3" s="1" customFormat="1" ht="25.95" customHeight="1" spans="1:18">
      <c r="A3" s="25"/>
      <c r="B3" s="25"/>
      <c r="C3" s="25"/>
      <c r="D3" s="25" t="s">
        <v>13</v>
      </c>
      <c r="E3" s="25" t="s">
        <v>14</v>
      </c>
      <c r="F3" s="25"/>
      <c r="G3" s="25"/>
      <c r="H3" s="25"/>
      <c r="I3" s="25" t="s">
        <v>15</v>
      </c>
      <c r="J3" s="25" t="s">
        <v>16</v>
      </c>
      <c r="K3" s="25" t="s">
        <v>17</v>
      </c>
      <c r="L3" s="25" t="s">
        <v>18</v>
      </c>
      <c r="M3" s="25" t="s">
        <v>19</v>
      </c>
      <c r="N3" s="25" t="s">
        <v>20</v>
      </c>
      <c r="O3" s="25"/>
      <c r="P3" s="43"/>
      <c r="Q3" s="43"/>
      <c r="R3" s="25"/>
    </row>
    <row r="4" s="2" customFormat="1" ht="22" customHeight="1" spans="1:18">
      <c r="A4" s="25" t="s">
        <v>21</v>
      </c>
      <c r="B4" s="25"/>
      <c r="C4" s="25" t="s">
        <v>22</v>
      </c>
      <c r="D4" s="25" t="s">
        <v>22</v>
      </c>
      <c r="E4" s="25" t="s">
        <v>22</v>
      </c>
      <c r="F4" s="25" t="s">
        <v>22</v>
      </c>
      <c r="G4" s="25" t="s">
        <v>22</v>
      </c>
      <c r="H4" s="25" t="s">
        <v>22</v>
      </c>
      <c r="I4" s="25">
        <f t="shared" ref="I4:N4" si="0">SUM(I5,I55,I74,I78,I99,I109,I119,I141)</f>
        <v>11966</v>
      </c>
      <c r="J4" s="25">
        <f t="shared" si="0"/>
        <v>4351</v>
      </c>
      <c r="K4" s="25">
        <f t="shared" si="0"/>
        <v>0</v>
      </c>
      <c r="L4" s="25">
        <f t="shared" si="0"/>
        <v>4867</v>
      </c>
      <c r="M4" s="25">
        <f t="shared" si="0"/>
        <v>318</v>
      </c>
      <c r="N4" s="25">
        <f t="shared" si="0"/>
        <v>2430</v>
      </c>
      <c r="O4" s="28" t="s">
        <v>22</v>
      </c>
      <c r="P4" s="28" t="s">
        <v>22</v>
      </c>
      <c r="Q4" s="28" t="s">
        <v>22</v>
      </c>
      <c r="R4" s="30"/>
    </row>
    <row r="5" s="2" customFormat="1" ht="22" customHeight="1" spans="1:18">
      <c r="A5" s="26" t="s">
        <v>23</v>
      </c>
      <c r="B5" s="25"/>
      <c r="C5" s="25" t="s">
        <v>22</v>
      </c>
      <c r="D5" s="25" t="s">
        <v>22</v>
      </c>
      <c r="E5" s="25" t="s">
        <v>22</v>
      </c>
      <c r="F5" s="25" t="s">
        <v>22</v>
      </c>
      <c r="G5" s="25" t="s">
        <v>22</v>
      </c>
      <c r="H5" s="25" t="s">
        <v>22</v>
      </c>
      <c r="I5" s="25">
        <f t="shared" ref="I5:N5" si="1">SUM(I6,I24,I31,I36,I46)</f>
        <v>5938</v>
      </c>
      <c r="J5" s="25">
        <f t="shared" si="1"/>
        <v>3886</v>
      </c>
      <c r="K5" s="25">
        <f t="shared" si="1"/>
        <v>0</v>
      </c>
      <c r="L5" s="25">
        <f t="shared" si="1"/>
        <v>1202</v>
      </c>
      <c r="M5" s="25">
        <f t="shared" si="1"/>
        <v>0</v>
      </c>
      <c r="N5" s="25">
        <f t="shared" si="1"/>
        <v>850</v>
      </c>
      <c r="O5" s="28" t="s">
        <v>22</v>
      </c>
      <c r="P5" s="28" t="s">
        <v>22</v>
      </c>
      <c r="Q5" s="28" t="s">
        <v>22</v>
      </c>
      <c r="R5" s="30"/>
    </row>
    <row r="6" s="2" customFormat="1" ht="22" customHeight="1" spans="1:18">
      <c r="A6" s="26" t="s">
        <v>24</v>
      </c>
      <c r="B6" s="25"/>
      <c r="C6" s="25" t="s">
        <v>22</v>
      </c>
      <c r="D6" s="25" t="s">
        <v>22</v>
      </c>
      <c r="E6" s="25" t="s">
        <v>22</v>
      </c>
      <c r="F6" s="25" t="s">
        <v>22</v>
      </c>
      <c r="G6" s="25" t="s">
        <v>22</v>
      </c>
      <c r="H6" s="25" t="s">
        <v>22</v>
      </c>
      <c r="I6" s="25">
        <f t="shared" ref="I6:N6" si="2">SUM(I7,I9,I17,I18,I20,I21,I22,I23)</f>
        <v>3786</v>
      </c>
      <c r="J6" s="25">
        <f t="shared" si="2"/>
        <v>2986</v>
      </c>
      <c r="K6" s="25">
        <f t="shared" si="2"/>
        <v>0</v>
      </c>
      <c r="L6" s="25">
        <f t="shared" si="2"/>
        <v>50</v>
      </c>
      <c r="M6" s="25">
        <f t="shared" si="2"/>
        <v>0</v>
      </c>
      <c r="N6" s="25">
        <f t="shared" si="2"/>
        <v>750</v>
      </c>
      <c r="O6" s="25" t="s">
        <v>22</v>
      </c>
      <c r="P6" s="25" t="s">
        <v>22</v>
      </c>
      <c r="Q6" s="28" t="s">
        <v>22</v>
      </c>
      <c r="R6" s="30"/>
    </row>
    <row r="7" s="1" customFormat="1" ht="22" customHeight="1" spans="1:18">
      <c r="A7" s="27" t="s">
        <v>25</v>
      </c>
      <c r="B7" s="28">
        <f>SUM(B8:B8)</f>
        <v>1</v>
      </c>
      <c r="C7" s="28" t="s">
        <v>26</v>
      </c>
      <c r="D7" s="28" t="s">
        <v>27</v>
      </c>
      <c r="E7" s="28">
        <f t="shared" ref="E7:N7" si="3">SUM(E8:E8)</f>
        <v>0.04</v>
      </c>
      <c r="F7" s="27" t="s">
        <v>28</v>
      </c>
      <c r="G7" s="28" t="s">
        <v>29</v>
      </c>
      <c r="H7" s="28"/>
      <c r="I7" s="28">
        <f t="shared" si="3"/>
        <v>400</v>
      </c>
      <c r="J7" s="28">
        <f t="shared" si="3"/>
        <v>400</v>
      </c>
      <c r="K7" s="28">
        <f t="shared" si="3"/>
        <v>0</v>
      </c>
      <c r="L7" s="28">
        <f t="shared" si="3"/>
        <v>0</v>
      </c>
      <c r="M7" s="28">
        <f t="shared" si="3"/>
        <v>0</v>
      </c>
      <c r="N7" s="28">
        <f t="shared" si="3"/>
        <v>0</v>
      </c>
      <c r="O7" s="28" t="s">
        <v>30</v>
      </c>
      <c r="P7" s="28" t="s">
        <v>31</v>
      </c>
      <c r="Q7" s="28" t="s">
        <v>32</v>
      </c>
      <c r="R7" s="30" t="s">
        <v>33</v>
      </c>
    </row>
    <row r="8" s="1" customFormat="1" ht="33" customHeight="1" spans="1:18">
      <c r="A8" s="27" t="s">
        <v>38</v>
      </c>
      <c r="B8" s="28">
        <v>1</v>
      </c>
      <c r="C8" s="28" t="s">
        <v>26</v>
      </c>
      <c r="D8" s="28" t="s">
        <v>27</v>
      </c>
      <c r="E8" s="28">
        <v>0.04</v>
      </c>
      <c r="F8" s="27" t="s">
        <v>39</v>
      </c>
      <c r="G8" s="28" t="s">
        <v>36</v>
      </c>
      <c r="H8" s="28">
        <v>2024</v>
      </c>
      <c r="I8" s="28">
        <v>400</v>
      </c>
      <c r="J8" s="28">
        <v>400</v>
      </c>
      <c r="K8" s="28"/>
      <c r="L8" s="28"/>
      <c r="M8" s="28"/>
      <c r="N8" s="28">
        <v>0</v>
      </c>
      <c r="O8" s="28" t="s">
        <v>37</v>
      </c>
      <c r="P8" s="28" t="s">
        <v>31</v>
      </c>
      <c r="Q8" s="28" t="s">
        <v>32</v>
      </c>
      <c r="R8" s="30"/>
    </row>
    <row r="9" s="1" customFormat="1" ht="22" customHeight="1" spans="1:18">
      <c r="A9" s="27" t="s">
        <v>42</v>
      </c>
      <c r="B9" s="28">
        <f>SUM(B10:B16)</f>
        <v>7</v>
      </c>
      <c r="C9" s="28" t="s">
        <v>26</v>
      </c>
      <c r="D9" s="28" t="s">
        <v>43</v>
      </c>
      <c r="E9" s="28"/>
      <c r="F9" s="27" t="s">
        <v>44</v>
      </c>
      <c r="G9" s="28"/>
      <c r="H9" s="28"/>
      <c r="I9" s="28">
        <f>SUM(J9:N9)</f>
        <v>3336</v>
      </c>
      <c r="J9" s="28">
        <f>SUM(J10:J16)</f>
        <v>2586</v>
      </c>
      <c r="K9" s="28">
        <f>SUM(K10:K16)</f>
        <v>0</v>
      </c>
      <c r="L9" s="28">
        <f>SUM(L10:L16)</f>
        <v>0</v>
      </c>
      <c r="M9" s="28">
        <f>SUM(M10:M16)</f>
        <v>0</v>
      </c>
      <c r="N9" s="28">
        <f>SUM(N10:N16)</f>
        <v>750</v>
      </c>
      <c r="O9" s="28" t="s">
        <v>45</v>
      </c>
      <c r="P9" s="28"/>
      <c r="Q9" s="28"/>
      <c r="R9" s="28" t="s">
        <v>46</v>
      </c>
    </row>
    <row r="10" s="4" customFormat="1" ht="37" customHeight="1" spans="1:18">
      <c r="A10" s="27" t="s">
        <v>79</v>
      </c>
      <c r="B10" s="28">
        <v>1</v>
      </c>
      <c r="C10" s="28" t="s">
        <v>26</v>
      </c>
      <c r="D10" s="28" t="s">
        <v>48</v>
      </c>
      <c r="E10" s="28">
        <v>1000</v>
      </c>
      <c r="F10" s="27" t="s">
        <v>80</v>
      </c>
      <c r="G10" s="28" t="s">
        <v>36</v>
      </c>
      <c r="H10" s="28">
        <v>2024</v>
      </c>
      <c r="I10" s="28">
        <v>1250</v>
      </c>
      <c r="J10" s="28">
        <v>1000</v>
      </c>
      <c r="K10" s="28"/>
      <c r="L10" s="28"/>
      <c r="M10" s="28"/>
      <c r="N10" s="28">
        <v>250</v>
      </c>
      <c r="O10" s="28" t="s">
        <v>37</v>
      </c>
      <c r="P10" s="28" t="s">
        <v>81</v>
      </c>
      <c r="Q10" s="28" t="s">
        <v>32</v>
      </c>
      <c r="R10" s="28"/>
    </row>
    <row r="11" s="1" customFormat="1" ht="40" customHeight="1" spans="1:18">
      <c r="A11" s="27" t="s">
        <v>82</v>
      </c>
      <c r="B11" s="28">
        <v>1</v>
      </c>
      <c r="C11" s="28" t="s">
        <v>26</v>
      </c>
      <c r="D11" s="28" t="s">
        <v>48</v>
      </c>
      <c r="E11" s="28">
        <v>10000</v>
      </c>
      <c r="F11" s="27" t="s">
        <v>83</v>
      </c>
      <c r="G11" s="28" t="s">
        <v>36</v>
      </c>
      <c r="H11" s="28">
        <v>2024</v>
      </c>
      <c r="I11" s="28">
        <v>120</v>
      </c>
      <c r="J11" s="28">
        <v>120</v>
      </c>
      <c r="K11" s="28"/>
      <c r="L11" s="28"/>
      <c r="M11" s="28"/>
      <c r="N11" s="28">
        <v>0</v>
      </c>
      <c r="O11" s="28" t="s">
        <v>37</v>
      </c>
      <c r="P11" s="28" t="s">
        <v>81</v>
      </c>
      <c r="Q11" s="28" t="s">
        <v>32</v>
      </c>
      <c r="R11" s="28"/>
    </row>
    <row r="12" s="1" customFormat="1" ht="21" spans="1:18">
      <c r="A12" s="27" t="s">
        <v>84</v>
      </c>
      <c r="B12" s="28">
        <v>1</v>
      </c>
      <c r="C12" s="28" t="s">
        <v>26</v>
      </c>
      <c r="D12" s="28" t="s">
        <v>52</v>
      </c>
      <c r="E12" s="28">
        <v>0.1</v>
      </c>
      <c r="F12" s="27" t="s">
        <v>85</v>
      </c>
      <c r="G12" s="28" t="s">
        <v>36</v>
      </c>
      <c r="H12" s="28">
        <v>2024</v>
      </c>
      <c r="I12" s="28">
        <v>36</v>
      </c>
      <c r="J12" s="28">
        <v>6</v>
      </c>
      <c r="K12" s="28"/>
      <c r="L12" s="28"/>
      <c r="M12" s="28"/>
      <c r="N12" s="28">
        <v>30</v>
      </c>
      <c r="O12" s="28" t="s">
        <v>37</v>
      </c>
      <c r="P12" s="28" t="s">
        <v>81</v>
      </c>
      <c r="Q12" s="28" t="s">
        <v>32</v>
      </c>
      <c r="R12" s="28"/>
    </row>
    <row r="13" s="1" customFormat="1" ht="21" spans="1:18">
      <c r="A13" s="27" t="s">
        <v>86</v>
      </c>
      <c r="B13" s="28">
        <v>1</v>
      </c>
      <c r="C13" s="28" t="s">
        <v>26</v>
      </c>
      <c r="D13" s="28" t="s">
        <v>27</v>
      </c>
      <c r="E13" s="28">
        <v>0.05</v>
      </c>
      <c r="F13" s="27" t="s">
        <v>87</v>
      </c>
      <c r="G13" s="28" t="s">
        <v>36</v>
      </c>
      <c r="H13" s="28">
        <v>2024</v>
      </c>
      <c r="I13" s="28">
        <v>30</v>
      </c>
      <c r="J13" s="28">
        <v>10</v>
      </c>
      <c r="K13" s="28"/>
      <c r="L13" s="28"/>
      <c r="M13" s="28"/>
      <c r="N13" s="28">
        <v>20</v>
      </c>
      <c r="O13" s="28" t="s">
        <v>37</v>
      </c>
      <c r="P13" s="28" t="s">
        <v>81</v>
      </c>
      <c r="Q13" s="28" t="s">
        <v>32</v>
      </c>
      <c r="R13" s="28"/>
    </row>
    <row r="14" s="1" customFormat="1" ht="21" spans="1:18">
      <c r="A14" s="27" t="s">
        <v>88</v>
      </c>
      <c r="B14" s="28">
        <v>1</v>
      </c>
      <c r="C14" s="28" t="s">
        <v>26</v>
      </c>
      <c r="D14" s="28" t="s">
        <v>48</v>
      </c>
      <c r="E14" s="28">
        <v>500</v>
      </c>
      <c r="F14" s="27" t="s">
        <v>89</v>
      </c>
      <c r="G14" s="28" t="s">
        <v>36</v>
      </c>
      <c r="H14" s="28">
        <v>2024</v>
      </c>
      <c r="I14" s="28">
        <v>500</v>
      </c>
      <c r="J14" s="28">
        <v>400</v>
      </c>
      <c r="K14" s="28"/>
      <c r="L14" s="28"/>
      <c r="M14" s="28"/>
      <c r="N14" s="28">
        <v>100</v>
      </c>
      <c r="O14" s="28" t="s">
        <v>37</v>
      </c>
      <c r="P14" s="28" t="s">
        <v>81</v>
      </c>
      <c r="Q14" s="28" t="s">
        <v>32</v>
      </c>
      <c r="R14" s="28"/>
    </row>
    <row r="15" s="1" customFormat="1" ht="21" spans="1:18">
      <c r="A15" s="27" t="s">
        <v>90</v>
      </c>
      <c r="B15" s="28">
        <v>1</v>
      </c>
      <c r="C15" s="28" t="s">
        <v>26</v>
      </c>
      <c r="D15" s="28" t="s">
        <v>48</v>
      </c>
      <c r="E15" s="28">
        <v>300</v>
      </c>
      <c r="F15" s="27" t="s">
        <v>78</v>
      </c>
      <c r="G15" s="28" t="s">
        <v>91</v>
      </c>
      <c r="H15" s="28">
        <v>2024</v>
      </c>
      <c r="I15" s="28">
        <v>600</v>
      </c>
      <c r="J15" s="28">
        <v>450</v>
      </c>
      <c r="K15" s="28"/>
      <c r="L15" s="28"/>
      <c r="M15" s="28"/>
      <c r="N15" s="28">
        <v>150</v>
      </c>
      <c r="O15" s="28" t="s">
        <v>37</v>
      </c>
      <c r="P15" s="28" t="s">
        <v>81</v>
      </c>
      <c r="Q15" s="28" t="s">
        <v>32</v>
      </c>
      <c r="R15" s="28"/>
    </row>
    <row r="16" s="74" customFormat="1" ht="22" customHeight="1" spans="1:18">
      <c r="A16" s="77" t="s">
        <v>92</v>
      </c>
      <c r="B16" s="56">
        <v>1</v>
      </c>
      <c r="C16" s="56" t="s">
        <v>26</v>
      </c>
      <c r="D16" s="56" t="s">
        <v>48</v>
      </c>
      <c r="E16" s="56">
        <v>1000</v>
      </c>
      <c r="F16" s="77" t="s">
        <v>93</v>
      </c>
      <c r="G16" s="56" t="s">
        <v>94</v>
      </c>
      <c r="H16" s="56">
        <v>2024</v>
      </c>
      <c r="I16" s="56">
        <v>800</v>
      </c>
      <c r="J16" s="56">
        <v>600</v>
      </c>
      <c r="K16" s="56"/>
      <c r="L16" s="56"/>
      <c r="M16" s="56"/>
      <c r="N16" s="56">
        <v>200</v>
      </c>
      <c r="O16" s="56" t="s">
        <v>37</v>
      </c>
      <c r="P16" s="56" t="s">
        <v>81</v>
      </c>
      <c r="Q16" s="56" t="s">
        <v>32</v>
      </c>
      <c r="R16" s="56" t="s">
        <v>46</v>
      </c>
    </row>
    <row r="17" s="1" customFormat="1" ht="22" customHeight="1" spans="1:18">
      <c r="A17" s="27" t="s">
        <v>108</v>
      </c>
      <c r="B17" s="28"/>
      <c r="C17" s="28"/>
      <c r="D17" s="28" t="s">
        <v>109</v>
      </c>
      <c r="E17" s="28"/>
      <c r="F17" s="27" t="s">
        <v>110</v>
      </c>
      <c r="G17" s="28"/>
      <c r="H17" s="28"/>
      <c r="I17" s="28">
        <v>0</v>
      </c>
      <c r="J17" s="28"/>
      <c r="K17" s="28"/>
      <c r="L17" s="28"/>
      <c r="M17" s="28"/>
      <c r="N17" s="28"/>
      <c r="O17" s="28" t="s">
        <v>111</v>
      </c>
      <c r="P17" s="28"/>
      <c r="Q17" s="28"/>
      <c r="R17" s="28" t="s">
        <v>46</v>
      </c>
    </row>
    <row r="18" s="1" customFormat="1" ht="22" customHeight="1" spans="1:18">
      <c r="A18" s="27" t="s">
        <v>112</v>
      </c>
      <c r="B18" s="28">
        <f>SUM(B19:B19)</f>
        <v>1</v>
      </c>
      <c r="C18" s="28"/>
      <c r="D18" s="28" t="s">
        <v>109</v>
      </c>
      <c r="E18" s="28">
        <f t="shared" ref="E18:N18" si="4">SUM(E19:E19)</f>
        <v>1000</v>
      </c>
      <c r="F18" s="30" t="s">
        <v>113</v>
      </c>
      <c r="G18" s="31"/>
      <c r="H18" s="28"/>
      <c r="I18" s="28">
        <f t="shared" si="4"/>
        <v>50</v>
      </c>
      <c r="J18" s="28">
        <f t="shared" si="4"/>
        <v>0</v>
      </c>
      <c r="K18" s="28">
        <f t="shared" si="4"/>
        <v>0</v>
      </c>
      <c r="L18" s="28">
        <f t="shared" si="4"/>
        <v>50</v>
      </c>
      <c r="M18" s="28">
        <f t="shared" si="4"/>
        <v>0</v>
      </c>
      <c r="N18" s="28">
        <f t="shared" si="4"/>
        <v>0</v>
      </c>
      <c r="O18" s="28" t="s">
        <v>114</v>
      </c>
      <c r="P18" s="28"/>
      <c r="Q18" s="28"/>
      <c r="R18" s="28" t="s">
        <v>46</v>
      </c>
    </row>
    <row r="19" s="1" customFormat="1" ht="45" customHeight="1" spans="1:18">
      <c r="A19" s="27" t="s">
        <v>118</v>
      </c>
      <c r="B19" s="28">
        <v>1</v>
      </c>
      <c r="C19" s="28" t="s">
        <v>26</v>
      </c>
      <c r="D19" s="28" t="s">
        <v>109</v>
      </c>
      <c r="E19" s="31">
        <v>1000</v>
      </c>
      <c r="F19" s="32" t="s">
        <v>116</v>
      </c>
      <c r="G19" s="28" t="s">
        <v>36</v>
      </c>
      <c r="H19" s="28">
        <v>2024</v>
      </c>
      <c r="I19" s="31">
        <v>50</v>
      </c>
      <c r="J19" s="31">
        <v>0</v>
      </c>
      <c r="K19" s="28"/>
      <c r="L19" s="28">
        <v>50</v>
      </c>
      <c r="M19" s="28"/>
      <c r="N19" s="28">
        <v>0</v>
      </c>
      <c r="O19" s="28" t="s">
        <v>117</v>
      </c>
      <c r="P19" s="28" t="s">
        <v>81</v>
      </c>
      <c r="Q19" s="28" t="s">
        <v>32</v>
      </c>
      <c r="R19" s="28"/>
    </row>
    <row r="20" s="1" customFormat="1" ht="22" customHeight="1" spans="1:18">
      <c r="A20" s="27" t="s">
        <v>120</v>
      </c>
      <c r="B20" s="28" t="e">
        <f>SUM(#REF!)</f>
        <v>#REF!</v>
      </c>
      <c r="C20" s="28" t="s">
        <v>26</v>
      </c>
      <c r="D20" s="28" t="s">
        <v>121</v>
      </c>
      <c r="E20" s="28"/>
      <c r="F20" s="27" t="s">
        <v>122</v>
      </c>
      <c r="G20" s="28"/>
      <c r="H20" s="28"/>
      <c r="I20" s="28">
        <v>0</v>
      </c>
      <c r="J20" s="28"/>
      <c r="K20" s="28"/>
      <c r="L20" s="28"/>
      <c r="M20" s="28"/>
      <c r="N20" s="28"/>
      <c r="O20" s="28" t="s">
        <v>123</v>
      </c>
      <c r="P20" s="28"/>
      <c r="Q20" s="28"/>
      <c r="R20" s="28" t="s">
        <v>46</v>
      </c>
    </row>
    <row r="21" s="1" customFormat="1" ht="22" customHeight="1" spans="1:18">
      <c r="A21" s="27" t="s">
        <v>124</v>
      </c>
      <c r="B21" s="28"/>
      <c r="C21" s="28"/>
      <c r="D21" s="28"/>
      <c r="E21" s="28"/>
      <c r="F21" s="27"/>
      <c r="G21" s="28"/>
      <c r="H21" s="28"/>
      <c r="I21" s="28">
        <v>0</v>
      </c>
      <c r="J21" s="28"/>
      <c r="K21" s="28"/>
      <c r="L21" s="28"/>
      <c r="M21" s="28"/>
      <c r="N21" s="28"/>
      <c r="O21" s="28"/>
      <c r="P21" s="28"/>
      <c r="Q21" s="28"/>
      <c r="R21" s="28" t="s">
        <v>46</v>
      </c>
    </row>
    <row r="22" s="1" customFormat="1" ht="22" customHeight="1" spans="1:18">
      <c r="A22" s="27" t="s">
        <v>125</v>
      </c>
      <c r="B22" s="28"/>
      <c r="C22" s="28"/>
      <c r="D22" s="28"/>
      <c r="E22" s="28"/>
      <c r="F22" s="27"/>
      <c r="G22" s="28"/>
      <c r="H22" s="28"/>
      <c r="I22" s="28">
        <v>0</v>
      </c>
      <c r="J22" s="28"/>
      <c r="K22" s="28"/>
      <c r="L22" s="28"/>
      <c r="M22" s="28"/>
      <c r="N22" s="28"/>
      <c r="O22" s="28"/>
      <c r="P22" s="28"/>
      <c r="Q22" s="28"/>
      <c r="R22" s="28" t="s">
        <v>46</v>
      </c>
    </row>
    <row r="23" s="1" customFormat="1" ht="22" customHeight="1" spans="1:18">
      <c r="A23" s="27" t="s">
        <v>126</v>
      </c>
      <c r="B23" s="28"/>
      <c r="C23" s="28"/>
      <c r="D23" s="28"/>
      <c r="E23" s="28"/>
      <c r="F23" s="27"/>
      <c r="G23" s="28"/>
      <c r="H23" s="28"/>
      <c r="I23" s="28">
        <v>0</v>
      </c>
      <c r="J23" s="28"/>
      <c r="K23" s="28"/>
      <c r="L23" s="28"/>
      <c r="M23" s="28"/>
      <c r="N23" s="28"/>
      <c r="O23" s="28"/>
      <c r="P23" s="28"/>
      <c r="Q23" s="28"/>
      <c r="R23" s="28" t="s">
        <v>46</v>
      </c>
    </row>
    <row r="24" s="2" customFormat="1" ht="22" customHeight="1" spans="1:18">
      <c r="A24" s="26" t="s">
        <v>127</v>
      </c>
      <c r="B24" s="25"/>
      <c r="C24" s="25" t="s">
        <v>22</v>
      </c>
      <c r="D24" s="25" t="s">
        <v>22</v>
      </c>
      <c r="E24" s="25" t="s">
        <v>22</v>
      </c>
      <c r="F24" s="26" t="s">
        <v>22</v>
      </c>
      <c r="G24" s="25" t="s">
        <v>22</v>
      </c>
      <c r="H24" s="25" t="s">
        <v>22</v>
      </c>
      <c r="I24" s="25">
        <f t="shared" ref="I24:N24" si="5">SUM(I25,I26,I27,I29)</f>
        <v>200</v>
      </c>
      <c r="J24" s="25">
        <f t="shared" si="5"/>
        <v>0</v>
      </c>
      <c r="K24" s="25">
        <f t="shared" si="5"/>
        <v>0</v>
      </c>
      <c r="L24" s="25">
        <f t="shared" si="5"/>
        <v>100</v>
      </c>
      <c r="M24" s="25">
        <f t="shared" si="5"/>
        <v>0</v>
      </c>
      <c r="N24" s="25">
        <f t="shared" si="5"/>
        <v>100</v>
      </c>
      <c r="O24" s="25" t="s">
        <v>22</v>
      </c>
      <c r="P24" s="25" t="s">
        <v>22</v>
      </c>
      <c r="Q24" s="25" t="s">
        <v>22</v>
      </c>
      <c r="R24" s="28"/>
    </row>
    <row r="25" s="1" customFormat="1" ht="22" customHeight="1" spans="1:18">
      <c r="A25" s="27" t="s">
        <v>128</v>
      </c>
      <c r="B25" s="28"/>
      <c r="C25" s="28"/>
      <c r="D25" s="28" t="s">
        <v>121</v>
      </c>
      <c r="E25" s="28"/>
      <c r="F25" s="27" t="s">
        <v>129</v>
      </c>
      <c r="G25" s="28"/>
      <c r="H25" s="28"/>
      <c r="I25" s="28">
        <v>0</v>
      </c>
      <c r="J25" s="28"/>
      <c r="K25" s="28"/>
      <c r="L25" s="28"/>
      <c r="M25" s="28"/>
      <c r="N25" s="28"/>
      <c r="O25" s="28"/>
      <c r="P25" s="28"/>
      <c r="Q25" s="28"/>
      <c r="R25" s="28" t="s">
        <v>46</v>
      </c>
    </row>
    <row r="26" s="1" customFormat="1" ht="22" customHeight="1" spans="1:18">
      <c r="A26" s="27" t="s">
        <v>130</v>
      </c>
      <c r="B26" s="28"/>
      <c r="C26" s="28"/>
      <c r="D26" s="28" t="s">
        <v>131</v>
      </c>
      <c r="E26" s="28"/>
      <c r="F26" s="27" t="s">
        <v>132</v>
      </c>
      <c r="G26" s="28"/>
      <c r="H26" s="28"/>
      <c r="I26" s="28">
        <v>0</v>
      </c>
      <c r="J26" s="28"/>
      <c r="K26" s="28"/>
      <c r="L26" s="28"/>
      <c r="M26" s="28"/>
      <c r="N26" s="28"/>
      <c r="O26" s="28" t="s">
        <v>133</v>
      </c>
      <c r="P26" s="28" t="s">
        <v>31</v>
      </c>
      <c r="Q26" s="28" t="s">
        <v>134</v>
      </c>
      <c r="R26" s="28" t="s">
        <v>46</v>
      </c>
    </row>
    <row r="27" s="1" customFormat="1" ht="22" customHeight="1" spans="1:18">
      <c r="A27" s="27" t="s">
        <v>135</v>
      </c>
      <c r="B27" s="28"/>
      <c r="C27" s="28"/>
      <c r="D27" s="28" t="s">
        <v>131</v>
      </c>
      <c r="E27" s="28"/>
      <c r="F27" s="27" t="s">
        <v>136</v>
      </c>
      <c r="G27" s="28"/>
      <c r="H27" s="28"/>
      <c r="I27" s="28">
        <v>0</v>
      </c>
      <c r="J27" s="28"/>
      <c r="K27" s="28"/>
      <c r="L27" s="28"/>
      <c r="M27" s="28"/>
      <c r="N27" s="28"/>
      <c r="O27" s="28" t="s">
        <v>137</v>
      </c>
      <c r="P27" s="28"/>
      <c r="Q27" s="28"/>
      <c r="R27" s="28" t="s">
        <v>46</v>
      </c>
    </row>
    <row r="28" s="10" customFormat="1" ht="22" customHeight="1" spans="1:18">
      <c r="A28" s="27" t="s">
        <v>143</v>
      </c>
      <c r="B28" s="28">
        <v>1</v>
      </c>
      <c r="C28" s="28" t="s">
        <v>26</v>
      </c>
      <c r="D28" s="28" t="s">
        <v>121</v>
      </c>
      <c r="E28" s="28">
        <v>1</v>
      </c>
      <c r="F28" s="33" t="s">
        <v>144</v>
      </c>
      <c r="G28" s="28" t="s">
        <v>145</v>
      </c>
      <c r="H28" s="28">
        <v>2024</v>
      </c>
      <c r="I28" s="28">
        <v>320</v>
      </c>
      <c r="J28" s="28">
        <v>0</v>
      </c>
      <c r="K28" s="28"/>
      <c r="L28" s="28">
        <v>320</v>
      </c>
      <c r="M28" s="28"/>
      <c r="N28" s="28">
        <v>0</v>
      </c>
      <c r="O28" s="28" t="s">
        <v>146</v>
      </c>
      <c r="P28" s="28" t="s">
        <v>81</v>
      </c>
      <c r="Q28" s="28" t="s">
        <v>134</v>
      </c>
      <c r="R28" s="30" t="s">
        <v>147</v>
      </c>
    </row>
    <row r="29" s="1" customFormat="1" ht="22" customHeight="1" spans="1:18">
      <c r="A29" s="27" t="s">
        <v>149</v>
      </c>
      <c r="B29" s="28">
        <f>SUM(B30:B30)</f>
        <v>1</v>
      </c>
      <c r="C29" s="28" t="s">
        <v>26</v>
      </c>
      <c r="D29" s="28" t="s">
        <v>66</v>
      </c>
      <c r="E29" s="28">
        <v>4</v>
      </c>
      <c r="F29" s="27" t="s">
        <v>150</v>
      </c>
      <c r="G29" s="28"/>
      <c r="H29" s="28"/>
      <c r="I29" s="28">
        <f t="shared" ref="I29:N29" si="6">SUM(I30:I30)</f>
        <v>200</v>
      </c>
      <c r="J29" s="28">
        <f t="shared" si="6"/>
        <v>0</v>
      </c>
      <c r="K29" s="28">
        <f t="shared" si="6"/>
        <v>0</v>
      </c>
      <c r="L29" s="28">
        <f t="shared" si="6"/>
        <v>100</v>
      </c>
      <c r="M29" s="28">
        <f t="shared" si="6"/>
        <v>0</v>
      </c>
      <c r="N29" s="28">
        <f t="shared" si="6"/>
        <v>100</v>
      </c>
      <c r="O29" s="28" t="s">
        <v>137</v>
      </c>
      <c r="P29" s="28"/>
      <c r="Q29" s="28"/>
      <c r="R29" s="28" t="s">
        <v>46</v>
      </c>
    </row>
    <row r="30" s="75" customFormat="1" ht="22" customHeight="1" spans="1:18">
      <c r="A30" s="32" t="s">
        <v>155</v>
      </c>
      <c r="B30" s="31">
        <v>1</v>
      </c>
      <c r="C30" s="31" t="s">
        <v>148</v>
      </c>
      <c r="D30" s="31" t="s">
        <v>66</v>
      </c>
      <c r="E30" s="31">
        <v>1</v>
      </c>
      <c r="F30" s="32" t="s">
        <v>154</v>
      </c>
      <c r="G30" s="28" t="s">
        <v>153</v>
      </c>
      <c r="H30" s="31">
        <v>2024</v>
      </c>
      <c r="I30" s="31">
        <v>200</v>
      </c>
      <c r="J30" s="31">
        <v>0</v>
      </c>
      <c r="K30" s="31"/>
      <c r="L30" s="31">
        <v>100</v>
      </c>
      <c r="M30" s="31"/>
      <c r="N30" s="31">
        <v>100</v>
      </c>
      <c r="O30" s="31" t="s">
        <v>142</v>
      </c>
      <c r="P30" s="31" t="s">
        <v>31</v>
      </c>
      <c r="Q30" s="31" t="s">
        <v>134</v>
      </c>
      <c r="R30" s="45"/>
    </row>
    <row r="31" s="2" customFormat="1" ht="22" customHeight="1" spans="1:18">
      <c r="A31" s="26" t="s">
        <v>156</v>
      </c>
      <c r="B31" s="25"/>
      <c r="C31" s="25" t="s">
        <v>22</v>
      </c>
      <c r="D31" s="25" t="s">
        <v>22</v>
      </c>
      <c r="E31" s="25" t="s">
        <v>22</v>
      </c>
      <c r="F31" s="25" t="s">
        <v>22</v>
      </c>
      <c r="G31" s="25" t="s">
        <v>22</v>
      </c>
      <c r="H31" s="25" t="s">
        <v>22</v>
      </c>
      <c r="I31" s="25">
        <f t="shared" ref="I31:N31" si="7">SUM(I32,I33,I35)</f>
        <v>300</v>
      </c>
      <c r="J31" s="25">
        <f t="shared" si="7"/>
        <v>0</v>
      </c>
      <c r="K31" s="25">
        <f t="shared" si="7"/>
        <v>0</v>
      </c>
      <c r="L31" s="25">
        <f t="shared" si="7"/>
        <v>300</v>
      </c>
      <c r="M31" s="25">
        <f t="shared" si="7"/>
        <v>0</v>
      </c>
      <c r="N31" s="25">
        <f t="shared" si="7"/>
        <v>0</v>
      </c>
      <c r="O31" s="25" t="s">
        <v>22</v>
      </c>
      <c r="P31" s="25" t="s">
        <v>22</v>
      </c>
      <c r="Q31" s="25" t="s">
        <v>22</v>
      </c>
      <c r="R31" s="28"/>
    </row>
    <row r="32" s="1" customFormat="1" ht="22" customHeight="1" spans="1:18">
      <c r="A32" s="27" t="s">
        <v>157</v>
      </c>
      <c r="B32" s="28"/>
      <c r="C32" s="28"/>
      <c r="D32" s="28" t="s">
        <v>158</v>
      </c>
      <c r="E32" s="28"/>
      <c r="F32" s="27"/>
      <c r="G32" s="28"/>
      <c r="H32" s="28"/>
      <c r="I32" s="28">
        <v>0</v>
      </c>
      <c r="J32" s="28" t="s">
        <v>22</v>
      </c>
      <c r="K32" s="28"/>
      <c r="L32" s="28"/>
      <c r="M32" s="28"/>
      <c r="N32" s="28"/>
      <c r="O32" s="28"/>
      <c r="P32" s="28"/>
      <c r="Q32" s="28"/>
      <c r="R32" s="28" t="s">
        <v>46</v>
      </c>
    </row>
    <row r="33" s="1" customFormat="1" ht="22" customHeight="1" spans="1:18">
      <c r="A33" s="27" t="s">
        <v>159</v>
      </c>
      <c r="B33" s="28">
        <f>SUM(B34:B34)</f>
        <v>1</v>
      </c>
      <c r="C33" s="28"/>
      <c r="D33" s="28" t="s">
        <v>160</v>
      </c>
      <c r="E33" s="28">
        <f t="shared" ref="E33:N33" si="8">SUM(E34:E34)</f>
        <v>0.2</v>
      </c>
      <c r="F33" s="27" t="s">
        <v>161</v>
      </c>
      <c r="G33" s="28"/>
      <c r="H33" s="28"/>
      <c r="I33" s="28">
        <f t="shared" si="8"/>
        <v>300</v>
      </c>
      <c r="J33" s="28">
        <f t="shared" si="8"/>
        <v>0</v>
      </c>
      <c r="K33" s="28">
        <f t="shared" si="8"/>
        <v>0</v>
      </c>
      <c r="L33" s="28">
        <f t="shared" si="8"/>
        <v>300</v>
      </c>
      <c r="M33" s="28">
        <f t="shared" si="8"/>
        <v>0</v>
      </c>
      <c r="N33" s="28">
        <f t="shared" si="8"/>
        <v>0</v>
      </c>
      <c r="O33" s="28" t="s">
        <v>162</v>
      </c>
      <c r="P33" s="28"/>
      <c r="Q33" s="28"/>
      <c r="R33" s="28" t="s">
        <v>46</v>
      </c>
    </row>
    <row r="34" s="1" customFormat="1" ht="22" customHeight="1" spans="1:18">
      <c r="A34" s="27" t="s">
        <v>163</v>
      </c>
      <c r="B34" s="28">
        <v>1</v>
      </c>
      <c r="C34" s="28" t="s">
        <v>26</v>
      </c>
      <c r="D34" s="28" t="s">
        <v>27</v>
      </c>
      <c r="E34" s="28">
        <v>0.2</v>
      </c>
      <c r="F34" s="27" t="s">
        <v>164</v>
      </c>
      <c r="G34" s="28" t="s">
        <v>165</v>
      </c>
      <c r="H34" s="28">
        <v>2024</v>
      </c>
      <c r="I34" s="28">
        <v>300</v>
      </c>
      <c r="J34" s="28">
        <v>0</v>
      </c>
      <c r="K34" s="28"/>
      <c r="L34" s="28">
        <v>300</v>
      </c>
      <c r="M34" s="28"/>
      <c r="N34" s="28">
        <v>0</v>
      </c>
      <c r="O34" s="28" t="s">
        <v>37</v>
      </c>
      <c r="P34" s="28" t="s">
        <v>81</v>
      </c>
      <c r="Q34" s="28" t="s">
        <v>32</v>
      </c>
      <c r="R34" s="28"/>
    </row>
    <row r="35" s="1" customFormat="1" ht="22" customHeight="1" spans="1:18">
      <c r="A35" s="27" t="s">
        <v>167</v>
      </c>
      <c r="B35" s="28"/>
      <c r="C35" s="28"/>
      <c r="D35" s="28" t="s">
        <v>66</v>
      </c>
      <c r="E35" s="28"/>
      <c r="F35" s="27"/>
      <c r="G35" s="28"/>
      <c r="H35" s="28"/>
      <c r="I35" s="28">
        <v>0</v>
      </c>
      <c r="J35" s="28"/>
      <c r="K35" s="28"/>
      <c r="L35" s="28"/>
      <c r="M35" s="28"/>
      <c r="N35" s="28"/>
      <c r="O35" s="28" t="s">
        <v>168</v>
      </c>
      <c r="P35" s="28"/>
      <c r="Q35" s="28"/>
      <c r="R35" s="28" t="s">
        <v>46</v>
      </c>
    </row>
    <row r="36" s="2" customFormat="1" ht="22" customHeight="1" spans="1:18">
      <c r="A36" s="26" t="s">
        <v>169</v>
      </c>
      <c r="B36" s="25">
        <f>B37+B38+B45</f>
        <v>6</v>
      </c>
      <c r="C36" s="25" t="s">
        <v>22</v>
      </c>
      <c r="D36" s="25" t="s">
        <v>22</v>
      </c>
      <c r="E36" s="25" t="s">
        <v>22</v>
      </c>
      <c r="F36" s="25" t="s">
        <v>22</v>
      </c>
      <c r="G36" s="25" t="s">
        <v>22</v>
      </c>
      <c r="H36" s="25" t="s">
        <v>22</v>
      </c>
      <c r="I36" s="25">
        <f t="shared" ref="I36:N36" si="9">I37+I38</f>
        <v>27</v>
      </c>
      <c r="J36" s="25">
        <f t="shared" si="9"/>
        <v>0</v>
      </c>
      <c r="K36" s="25">
        <f t="shared" si="9"/>
        <v>0</v>
      </c>
      <c r="L36" s="25">
        <f t="shared" si="9"/>
        <v>27</v>
      </c>
      <c r="M36" s="25">
        <f t="shared" si="9"/>
        <v>0</v>
      </c>
      <c r="N36" s="25">
        <f t="shared" si="9"/>
        <v>0</v>
      </c>
      <c r="O36" s="25" t="s">
        <v>22</v>
      </c>
      <c r="P36" s="25" t="s">
        <v>22</v>
      </c>
      <c r="Q36" s="25" t="s">
        <v>22</v>
      </c>
      <c r="R36" s="28"/>
    </row>
    <row r="37" s="1" customFormat="1" ht="22" customHeight="1" spans="1:18">
      <c r="A37" s="27" t="s">
        <v>170</v>
      </c>
      <c r="B37" s="28"/>
      <c r="C37" s="28"/>
      <c r="D37" s="28" t="s">
        <v>66</v>
      </c>
      <c r="E37" s="28"/>
      <c r="F37" s="27"/>
      <c r="G37" s="28"/>
      <c r="H37" s="28"/>
      <c r="I37" s="28">
        <v>0</v>
      </c>
      <c r="J37" s="28"/>
      <c r="K37" s="28"/>
      <c r="L37" s="28"/>
      <c r="M37" s="28"/>
      <c r="N37" s="28"/>
      <c r="O37" s="28" t="s">
        <v>171</v>
      </c>
      <c r="P37" s="28"/>
      <c r="Q37" s="28"/>
      <c r="R37" s="28"/>
    </row>
    <row r="38" s="1" customFormat="1" ht="22" customHeight="1" spans="1:18">
      <c r="A38" s="27" t="s">
        <v>172</v>
      </c>
      <c r="B38" s="28">
        <f>SUM(B39:B44)</f>
        <v>6</v>
      </c>
      <c r="C38" s="28"/>
      <c r="D38" s="28" t="s">
        <v>173</v>
      </c>
      <c r="E38" s="28">
        <f t="shared" ref="E38:N38" si="10">SUM(E39:E44)</f>
        <v>701</v>
      </c>
      <c r="F38" s="27" t="s">
        <v>174</v>
      </c>
      <c r="G38" s="28"/>
      <c r="H38" s="28"/>
      <c r="I38" s="28">
        <f t="shared" si="10"/>
        <v>27</v>
      </c>
      <c r="J38" s="28">
        <f t="shared" si="10"/>
        <v>0</v>
      </c>
      <c r="K38" s="28">
        <f t="shared" si="10"/>
        <v>0</v>
      </c>
      <c r="L38" s="28">
        <f t="shared" si="10"/>
        <v>27</v>
      </c>
      <c r="M38" s="28">
        <f t="shared" si="10"/>
        <v>0</v>
      </c>
      <c r="N38" s="28">
        <f t="shared" si="10"/>
        <v>0</v>
      </c>
      <c r="O38" s="28" t="s">
        <v>146</v>
      </c>
      <c r="P38" s="28"/>
      <c r="Q38" s="28"/>
      <c r="R38" s="28"/>
    </row>
    <row r="39" s="1" customFormat="1" ht="22" customHeight="1" spans="1:18">
      <c r="A39" s="27" t="s">
        <v>194</v>
      </c>
      <c r="B39" s="28">
        <v>1</v>
      </c>
      <c r="C39" s="34" t="s">
        <v>26</v>
      </c>
      <c r="D39" s="34" t="s">
        <v>173</v>
      </c>
      <c r="E39" s="28">
        <v>120</v>
      </c>
      <c r="F39" s="27" t="s">
        <v>195</v>
      </c>
      <c r="G39" s="28" t="s">
        <v>165</v>
      </c>
      <c r="H39" s="28">
        <v>2024</v>
      </c>
      <c r="I39" s="28">
        <v>0.5</v>
      </c>
      <c r="J39" s="28">
        <v>0</v>
      </c>
      <c r="K39" s="28"/>
      <c r="L39" s="28">
        <v>0.5</v>
      </c>
      <c r="M39" s="28"/>
      <c r="N39" s="28">
        <v>0</v>
      </c>
      <c r="O39" s="28" t="s">
        <v>146</v>
      </c>
      <c r="P39" s="28" t="s">
        <v>81</v>
      </c>
      <c r="Q39" s="28" t="s">
        <v>134</v>
      </c>
      <c r="R39" s="28"/>
    </row>
    <row r="40" s="1" customFormat="1" ht="22" customHeight="1" spans="1:18">
      <c r="A40" s="63" t="s">
        <v>196</v>
      </c>
      <c r="B40" s="28">
        <v>1</v>
      </c>
      <c r="C40" s="28" t="s">
        <v>26</v>
      </c>
      <c r="D40" s="28" t="s">
        <v>66</v>
      </c>
      <c r="E40" s="28">
        <v>1</v>
      </c>
      <c r="F40" s="33" t="s">
        <v>197</v>
      </c>
      <c r="G40" s="28" t="s">
        <v>165</v>
      </c>
      <c r="H40" s="28">
        <v>2024</v>
      </c>
      <c r="I40" s="28">
        <v>10</v>
      </c>
      <c r="J40" s="28">
        <v>0</v>
      </c>
      <c r="K40" s="28"/>
      <c r="L40" s="28">
        <v>10</v>
      </c>
      <c r="M40" s="28"/>
      <c r="N40" s="28">
        <v>0</v>
      </c>
      <c r="O40" s="28" t="s">
        <v>146</v>
      </c>
      <c r="P40" s="28" t="s">
        <v>81</v>
      </c>
      <c r="Q40" s="28" t="s">
        <v>134</v>
      </c>
      <c r="R40" s="78"/>
    </row>
    <row r="41" s="5" customFormat="1" ht="22" customHeight="1" spans="1:18">
      <c r="A41" s="33" t="s">
        <v>198</v>
      </c>
      <c r="B41" s="34">
        <v>1</v>
      </c>
      <c r="C41" s="34" t="s">
        <v>26</v>
      </c>
      <c r="D41" s="34" t="s">
        <v>173</v>
      </c>
      <c r="E41" s="34">
        <v>500</v>
      </c>
      <c r="F41" s="33" t="s">
        <v>199</v>
      </c>
      <c r="G41" s="28" t="s">
        <v>165</v>
      </c>
      <c r="H41" s="34">
        <v>2024</v>
      </c>
      <c r="I41" s="34">
        <v>8</v>
      </c>
      <c r="J41" s="34">
        <v>0</v>
      </c>
      <c r="K41" s="34"/>
      <c r="L41" s="34">
        <v>8</v>
      </c>
      <c r="M41" s="34"/>
      <c r="N41" s="34">
        <v>0</v>
      </c>
      <c r="O41" s="28" t="s">
        <v>146</v>
      </c>
      <c r="P41" s="34" t="s">
        <v>81</v>
      </c>
      <c r="Q41" s="34" t="s">
        <v>134</v>
      </c>
      <c r="R41" s="47"/>
    </row>
    <row r="42" s="5" customFormat="1" ht="22" customHeight="1" spans="1:18">
      <c r="A42" s="33" t="s">
        <v>200</v>
      </c>
      <c r="B42" s="34">
        <v>1</v>
      </c>
      <c r="C42" s="34" t="s">
        <v>26</v>
      </c>
      <c r="D42" s="34" t="s">
        <v>173</v>
      </c>
      <c r="E42" s="34">
        <v>50</v>
      </c>
      <c r="F42" s="33" t="s">
        <v>201</v>
      </c>
      <c r="G42" s="28" t="s">
        <v>165</v>
      </c>
      <c r="H42" s="34">
        <v>2024</v>
      </c>
      <c r="I42" s="34">
        <v>5</v>
      </c>
      <c r="J42" s="34">
        <v>0</v>
      </c>
      <c r="K42" s="34"/>
      <c r="L42" s="34">
        <v>5</v>
      </c>
      <c r="M42" s="34"/>
      <c r="N42" s="34">
        <v>0</v>
      </c>
      <c r="O42" s="28" t="s">
        <v>146</v>
      </c>
      <c r="P42" s="34" t="s">
        <v>81</v>
      </c>
      <c r="Q42" s="34" t="s">
        <v>134</v>
      </c>
      <c r="R42" s="47"/>
    </row>
    <row r="43" s="5" customFormat="1" ht="22" customHeight="1" spans="1:18">
      <c r="A43" s="33" t="s">
        <v>202</v>
      </c>
      <c r="B43" s="34">
        <v>1</v>
      </c>
      <c r="C43" s="34" t="s">
        <v>26</v>
      </c>
      <c r="D43" s="34" t="s">
        <v>173</v>
      </c>
      <c r="E43" s="34">
        <v>10</v>
      </c>
      <c r="F43" s="33" t="s">
        <v>203</v>
      </c>
      <c r="G43" s="28" t="s">
        <v>165</v>
      </c>
      <c r="H43" s="34">
        <v>2024</v>
      </c>
      <c r="I43" s="34">
        <v>3</v>
      </c>
      <c r="J43" s="34">
        <v>0</v>
      </c>
      <c r="K43" s="34"/>
      <c r="L43" s="34">
        <v>3</v>
      </c>
      <c r="M43" s="34"/>
      <c r="N43" s="34">
        <v>0</v>
      </c>
      <c r="O43" s="28" t="s">
        <v>146</v>
      </c>
      <c r="P43" s="34" t="s">
        <v>81</v>
      </c>
      <c r="Q43" s="34" t="s">
        <v>134</v>
      </c>
      <c r="R43" s="47"/>
    </row>
    <row r="44" s="5" customFormat="1" ht="22" customHeight="1" spans="1:18">
      <c r="A44" s="33" t="s">
        <v>204</v>
      </c>
      <c r="B44" s="34">
        <v>1</v>
      </c>
      <c r="C44" s="34" t="s">
        <v>26</v>
      </c>
      <c r="D44" s="34" t="s">
        <v>173</v>
      </c>
      <c r="E44" s="34">
        <v>20</v>
      </c>
      <c r="F44" s="33" t="s">
        <v>205</v>
      </c>
      <c r="G44" s="28" t="s">
        <v>165</v>
      </c>
      <c r="H44" s="34">
        <v>2024</v>
      </c>
      <c r="I44" s="34">
        <v>0.5</v>
      </c>
      <c r="J44" s="34">
        <v>0</v>
      </c>
      <c r="K44" s="34"/>
      <c r="L44" s="34">
        <v>0.5</v>
      </c>
      <c r="M44" s="34"/>
      <c r="N44" s="34">
        <v>0</v>
      </c>
      <c r="O44" s="28" t="s">
        <v>179</v>
      </c>
      <c r="P44" s="34" t="s">
        <v>81</v>
      </c>
      <c r="Q44" s="34" t="s">
        <v>32</v>
      </c>
      <c r="R44" s="47"/>
    </row>
    <row r="45" s="1" customFormat="1" ht="22" customHeight="1" spans="1:18">
      <c r="A45" s="27" t="s">
        <v>209</v>
      </c>
      <c r="B45" s="28"/>
      <c r="C45" s="28" t="s">
        <v>22</v>
      </c>
      <c r="D45" s="28" t="s">
        <v>22</v>
      </c>
      <c r="E45" s="28" t="s">
        <v>22</v>
      </c>
      <c r="F45" s="28" t="s">
        <v>22</v>
      </c>
      <c r="G45" s="28" t="s">
        <v>22</v>
      </c>
      <c r="H45" s="28"/>
      <c r="I45" s="28" t="s">
        <v>22</v>
      </c>
      <c r="J45" s="28" t="s">
        <v>22</v>
      </c>
      <c r="K45" s="28"/>
      <c r="L45" s="28"/>
      <c r="M45" s="28"/>
      <c r="N45" s="28" t="s">
        <v>22</v>
      </c>
      <c r="O45" s="28" t="s">
        <v>22</v>
      </c>
      <c r="P45" s="28" t="s">
        <v>22</v>
      </c>
      <c r="Q45" s="28" t="s">
        <v>22</v>
      </c>
      <c r="R45" s="28"/>
    </row>
    <row r="46" s="2" customFormat="1" ht="22" customHeight="1" spans="1:18">
      <c r="A46" s="26" t="s">
        <v>210</v>
      </c>
      <c r="B46" s="25">
        <f>B47+B49+B50+B52+B53+B54</f>
        <v>3</v>
      </c>
      <c r="C46" s="25" t="s">
        <v>22</v>
      </c>
      <c r="D46" s="25" t="s">
        <v>22</v>
      </c>
      <c r="E46" s="25" t="s">
        <v>22</v>
      </c>
      <c r="F46" s="25" t="s">
        <v>22</v>
      </c>
      <c r="G46" s="25" t="s">
        <v>22</v>
      </c>
      <c r="H46" s="25" t="s">
        <v>22</v>
      </c>
      <c r="I46" s="25">
        <f t="shared" ref="I46:N46" si="11">I47+I49+I50+I52+I53+I54+I53+I54</f>
        <v>1625</v>
      </c>
      <c r="J46" s="25">
        <f>J47+J49</f>
        <v>900</v>
      </c>
      <c r="K46" s="25">
        <f t="shared" si="11"/>
        <v>0</v>
      </c>
      <c r="L46" s="25">
        <f t="shared" si="11"/>
        <v>725</v>
      </c>
      <c r="M46" s="25">
        <f t="shared" si="11"/>
        <v>0</v>
      </c>
      <c r="N46" s="25">
        <f t="shared" si="11"/>
        <v>0</v>
      </c>
      <c r="O46" s="28" t="s">
        <v>22</v>
      </c>
      <c r="P46" s="28" t="s">
        <v>22</v>
      </c>
      <c r="Q46" s="28" t="s">
        <v>22</v>
      </c>
      <c r="R46" s="28"/>
    </row>
    <row r="47" s="1" customFormat="1" ht="22" customHeight="1" spans="1:18">
      <c r="A47" s="27" t="s">
        <v>211</v>
      </c>
      <c r="B47" s="28">
        <f>SUM(B48:B48)</f>
        <v>1</v>
      </c>
      <c r="C47" s="28"/>
      <c r="D47" s="28" t="s">
        <v>212</v>
      </c>
      <c r="E47" s="28">
        <f>SUM(E48:E48)</f>
        <v>600</v>
      </c>
      <c r="F47" s="27" t="s">
        <v>213</v>
      </c>
      <c r="G47" s="28"/>
      <c r="H47" s="28"/>
      <c r="I47" s="28">
        <f>SUM(I48:I48)</f>
        <v>600</v>
      </c>
      <c r="J47" s="28">
        <f>SUM(J48:J48)</f>
        <v>600</v>
      </c>
      <c r="K47" s="28"/>
      <c r="L47" s="28"/>
      <c r="M47" s="28"/>
      <c r="N47" s="28">
        <f>SUM(N48:N48)</f>
        <v>0</v>
      </c>
      <c r="O47" s="28" t="s">
        <v>214</v>
      </c>
      <c r="P47" s="28"/>
      <c r="Q47" s="28"/>
      <c r="R47" s="28"/>
    </row>
    <row r="48" s="3" customFormat="1" ht="22" customHeight="1" spans="1:18">
      <c r="A48" s="35" t="s">
        <v>220</v>
      </c>
      <c r="B48" s="28">
        <v>1</v>
      </c>
      <c r="C48" s="28" t="s">
        <v>26</v>
      </c>
      <c r="D48" s="28" t="s">
        <v>212</v>
      </c>
      <c r="E48" s="28">
        <v>600</v>
      </c>
      <c r="F48" s="30" t="s">
        <v>221</v>
      </c>
      <c r="G48" s="28" t="s">
        <v>165</v>
      </c>
      <c r="H48" s="28">
        <v>2024</v>
      </c>
      <c r="I48" s="44">
        <v>600</v>
      </c>
      <c r="J48" s="44">
        <v>600</v>
      </c>
      <c r="K48" s="28"/>
      <c r="L48" s="28"/>
      <c r="M48" s="28"/>
      <c r="N48" s="28">
        <v>0</v>
      </c>
      <c r="O48" s="28" t="s">
        <v>214</v>
      </c>
      <c r="P48" s="28" t="s">
        <v>217</v>
      </c>
      <c r="Q48" s="28" t="s">
        <v>32</v>
      </c>
      <c r="R48" s="28"/>
    </row>
    <row r="49" s="1" customFormat="1" ht="22" customHeight="1" spans="1:18">
      <c r="A49" s="27" t="s">
        <v>223</v>
      </c>
      <c r="B49" s="28">
        <v>1</v>
      </c>
      <c r="C49" s="28"/>
      <c r="D49" s="28" t="s">
        <v>212</v>
      </c>
      <c r="E49" s="28">
        <v>300</v>
      </c>
      <c r="F49" s="27"/>
      <c r="G49" s="28"/>
      <c r="H49" s="36"/>
      <c r="I49" s="28">
        <v>300</v>
      </c>
      <c r="J49" s="28">
        <v>300</v>
      </c>
      <c r="K49" s="30"/>
      <c r="L49" s="30"/>
      <c r="M49" s="30"/>
      <c r="N49" s="45"/>
      <c r="O49" s="28" t="s">
        <v>37</v>
      </c>
      <c r="P49" s="28"/>
      <c r="Q49" s="28"/>
      <c r="R49" s="28"/>
    </row>
    <row r="50" s="1" customFormat="1" ht="22" customHeight="1" spans="1:18">
      <c r="A50" s="27" t="s">
        <v>226</v>
      </c>
      <c r="B50" s="28">
        <f>SUM(B51:B51)</f>
        <v>1</v>
      </c>
      <c r="C50" s="28"/>
      <c r="D50" s="28" t="s">
        <v>212</v>
      </c>
      <c r="E50" s="28">
        <f>SUM(E51:E51)</f>
        <v>725</v>
      </c>
      <c r="F50" s="27" t="s">
        <v>227</v>
      </c>
      <c r="G50" s="28"/>
      <c r="H50" s="28"/>
      <c r="I50" s="28">
        <f>SUM(I51:I51)</f>
        <v>725</v>
      </c>
      <c r="J50" s="28">
        <v>0</v>
      </c>
      <c r="K50" s="28">
        <f>SUM(K51:K51)</f>
        <v>0</v>
      </c>
      <c r="L50" s="28">
        <f>SUM(L51:L51)</f>
        <v>725</v>
      </c>
      <c r="M50" s="28">
        <f>SUM(M51:M51)</f>
        <v>0</v>
      </c>
      <c r="N50" s="28">
        <f>SUM(N51:N51)</f>
        <v>0</v>
      </c>
      <c r="O50" s="28" t="s">
        <v>37</v>
      </c>
      <c r="P50" s="28"/>
      <c r="Q50" s="28"/>
      <c r="R50" s="28"/>
    </row>
    <row r="51" s="3" customFormat="1" ht="22" customHeight="1" spans="1:18">
      <c r="A51" s="30" t="s">
        <v>228</v>
      </c>
      <c r="B51" s="28">
        <v>1</v>
      </c>
      <c r="C51" s="28" t="s">
        <v>26</v>
      </c>
      <c r="D51" s="28" t="s">
        <v>212</v>
      </c>
      <c r="E51" s="28">
        <v>725</v>
      </c>
      <c r="F51" s="28" t="s">
        <v>232</v>
      </c>
      <c r="G51" s="28" t="s">
        <v>165</v>
      </c>
      <c r="H51" s="28">
        <v>2024</v>
      </c>
      <c r="I51" s="28">
        <v>725</v>
      </c>
      <c r="J51" s="28">
        <v>0</v>
      </c>
      <c r="K51" s="28"/>
      <c r="L51" s="28">
        <v>725</v>
      </c>
      <c r="M51" s="28"/>
      <c r="N51" s="28">
        <v>0</v>
      </c>
      <c r="O51" s="28" t="s">
        <v>37</v>
      </c>
      <c r="P51" s="28" t="s">
        <v>217</v>
      </c>
      <c r="Q51" s="28" t="s">
        <v>32</v>
      </c>
      <c r="R51" s="28"/>
    </row>
    <row r="52" s="1" customFormat="1" ht="22" customHeight="1" spans="1:18">
      <c r="A52" s="27" t="s">
        <v>234</v>
      </c>
      <c r="B52" s="28">
        <v>0</v>
      </c>
      <c r="C52" s="28" t="s">
        <v>22</v>
      </c>
      <c r="D52" s="28" t="s">
        <v>22</v>
      </c>
      <c r="E52" s="28" t="s">
        <v>22</v>
      </c>
      <c r="F52" s="28" t="s">
        <v>22</v>
      </c>
      <c r="G52" s="28" t="s">
        <v>22</v>
      </c>
      <c r="H52" s="28"/>
      <c r="I52" s="28">
        <v>0</v>
      </c>
      <c r="J52" s="28" t="s">
        <v>22</v>
      </c>
      <c r="K52" s="28"/>
      <c r="L52" s="28"/>
      <c r="M52" s="28"/>
      <c r="N52" s="28">
        <v>0</v>
      </c>
      <c r="O52" s="28" t="s">
        <v>22</v>
      </c>
      <c r="P52" s="28" t="s">
        <v>22</v>
      </c>
      <c r="Q52" s="28" t="s">
        <v>22</v>
      </c>
      <c r="R52" s="28"/>
    </row>
    <row r="53" s="1" customFormat="1" ht="22" customHeight="1" spans="1:18">
      <c r="A53" s="27" t="s">
        <v>235</v>
      </c>
      <c r="B53" s="28">
        <v>0</v>
      </c>
      <c r="C53" s="28" t="s">
        <v>22</v>
      </c>
      <c r="D53" s="28" t="s">
        <v>22</v>
      </c>
      <c r="E53" s="28" t="s">
        <v>22</v>
      </c>
      <c r="F53" s="28" t="s">
        <v>22</v>
      </c>
      <c r="G53" s="28" t="s">
        <v>22</v>
      </c>
      <c r="H53" s="28"/>
      <c r="I53" s="28">
        <v>0</v>
      </c>
      <c r="J53" s="28" t="s">
        <v>22</v>
      </c>
      <c r="K53" s="28"/>
      <c r="L53" s="28"/>
      <c r="M53" s="28"/>
      <c r="N53" s="28">
        <v>0</v>
      </c>
      <c r="O53" s="28"/>
      <c r="P53" s="28"/>
      <c r="Q53" s="28"/>
      <c r="R53" s="28"/>
    </row>
    <row r="54" s="1" customFormat="1" ht="22" customHeight="1" spans="1:18">
      <c r="A54" s="27" t="s">
        <v>236</v>
      </c>
      <c r="B54" s="28"/>
      <c r="C54" s="28"/>
      <c r="D54" s="28"/>
      <c r="E54" s="28"/>
      <c r="F54" s="28"/>
      <c r="G54" s="28"/>
      <c r="H54" s="28"/>
      <c r="I54" s="28"/>
      <c r="J54" s="28" t="s">
        <v>22</v>
      </c>
      <c r="K54" s="28"/>
      <c r="L54" s="28"/>
      <c r="M54" s="28"/>
      <c r="N54" s="28"/>
      <c r="O54" s="28"/>
      <c r="P54" s="28"/>
      <c r="Q54" s="28"/>
      <c r="R54" s="28"/>
    </row>
    <row r="55" s="6" customFormat="1" ht="22" customHeight="1" spans="1:18">
      <c r="A55" s="37" t="s">
        <v>237</v>
      </c>
      <c r="B55" s="38">
        <f>B56+B61+B65+B69</f>
        <v>6</v>
      </c>
      <c r="C55" s="38" t="s">
        <v>22</v>
      </c>
      <c r="D55" s="38" t="s">
        <v>22</v>
      </c>
      <c r="E55" s="38" t="s">
        <v>22</v>
      </c>
      <c r="F55" s="38" t="s">
        <v>22</v>
      </c>
      <c r="G55" s="38" t="s">
        <v>22</v>
      </c>
      <c r="H55" s="38" t="s">
        <v>22</v>
      </c>
      <c r="I55" s="38">
        <f t="shared" ref="I55:N55" si="12">I56+I61+I65+I69</f>
        <v>310</v>
      </c>
      <c r="J55" s="38">
        <f>SUM(J56+J61+J65+J69)</f>
        <v>25</v>
      </c>
      <c r="K55" s="38">
        <f t="shared" si="12"/>
        <v>0</v>
      </c>
      <c r="L55" s="38">
        <f t="shared" si="12"/>
        <v>245</v>
      </c>
      <c r="M55" s="38">
        <f t="shared" si="12"/>
        <v>40</v>
      </c>
      <c r="N55" s="38">
        <f t="shared" si="12"/>
        <v>0</v>
      </c>
      <c r="O55" s="38" t="s">
        <v>22</v>
      </c>
      <c r="P55" s="38" t="s">
        <v>22</v>
      </c>
      <c r="Q55" s="38" t="s">
        <v>22</v>
      </c>
      <c r="R55" s="48"/>
    </row>
    <row r="56" s="2" customFormat="1" ht="22" customHeight="1" spans="1:18">
      <c r="A56" s="26" t="s">
        <v>238</v>
      </c>
      <c r="B56" s="25">
        <f>B57+B59</f>
        <v>2</v>
      </c>
      <c r="C56" s="25" t="s">
        <v>22</v>
      </c>
      <c r="D56" s="25" t="s">
        <v>22</v>
      </c>
      <c r="E56" s="25" t="s">
        <v>22</v>
      </c>
      <c r="F56" s="25" t="s">
        <v>22</v>
      </c>
      <c r="G56" s="25" t="s">
        <v>22</v>
      </c>
      <c r="H56" s="25" t="s">
        <v>22</v>
      </c>
      <c r="I56" s="25">
        <f t="shared" ref="I56:N56" si="13">I57+I59</f>
        <v>22</v>
      </c>
      <c r="J56" s="25">
        <f>J57</f>
        <v>20</v>
      </c>
      <c r="K56" s="25">
        <f t="shared" si="13"/>
        <v>0</v>
      </c>
      <c r="L56" s="25">
        <f t="shared" si="13"/>
        <v>2</v>
      </c>
      <c r="M56" s="25">
        <f t="shared" si="13"/>
        <v>0</v>
      </c>
      <c r="N56" s="25">
        <f t="shared" si="13"/>
        <v>0</v>
      </c>
      <c r="O56" s="25" t="s">
        <v>22</v>
      </c>
      <c r="P56" s="25" t="s">
        <v>22</v>
      </c>
      <c r="Q56" s="25" t="s">
        <v>22</v>
      </c>
      <c r="R56" s="28"/>
    </row>
    <row r="57" s="1" customFormat="1" ht="22" customHeight="1" spans="1:18">
      <c r="A57" s="27" t="s">
        <v>239</v>
      </c>
      <c r="B57" s="28">
        <f>SUM(B58:B58)</f>
        <v>1</v>
      </c>
      <c r="C57" s="28"/>
      <c r="D57" s="28" t="s">
        <v>173</v>
      </c>
      <c r="E57" s="28">
        <f>SUM(E58:E58)</f>
        <v>200</v>
      </c>
      <c r="F57" s="27" t="s">
        <v>240</v>
      </c>
      <c r="G57" s="28"/>
      <c r="H57" s="28"/>
      <c r="I57" s="28">
        <f>SUM(I58:I58)</f>
        <v>20</v>
      </c>
      <c r="J57" s="28">
        <f>SUM(J58:J58)</f>
        <v>20</v>
      </c>
      <c r="K57" s="28"/>
      <c r="L57" s="28"/>
      <c r="M57" s="28"/>
      <c r="N57" s="28">
        <f>SUM(N58:N58)</f>
        <v>0</v>
      </c>
      <c r="O57" s="28" t="s">
        <v>241</v>
      </c>
      <c r="P57" s="28"/>
      <c r="Q57" s="28"/>
      <c r="R57" s="28"/>
    </row>
    <row r="58" s="7" customFormat="1" ht="22" customHeight="1" spans="1:18">
      <c r="A58" s="30" t="s">
        <v>244</v>
      </c>
      <c r="B58" s="28">
        <v>1</v>
      </c>
      <c r="C58" s="28" t="s">
        <v>26</v>
      </c>
      <c r="D58" s="28" t="s">
        <v>173</v>
      </c>
      <c r="E58" s="28">
        <v>200</v>
      </c>
      <c r="F58" s="30" t="s">
        <v>245</v>
      </c>
      <c r="G58" s="28" t="s">
        <v>165</v>
      </c>
      <c r="H58" s="28">
        <v>2024</v>
      </c>
      <c r="I58" s="28">
        <v>20</v>
      </c>
      <c r="J58" s="28">
        <v>20</v>
      </c>
      <c r="K58" s="28"/>
      <c r="L58" s="28"/>
      <c r="M58" s="28"/>
      <c r="N58" s="28">
        <v>0</v>
      </c>
      <c r="O58" s="28" t="s">
        <v>241</v>
      </c>
      <c r="P58" s="28" t="s">
        <v>217</v>
      </c>
      <c r="Q58" s="28" t="s">
        <v>32</v>
      </c>
      <c r="R58" s="28"/>
    </row>
    <row r="59" s="1" customFormat="1" ht="22" customHeight="1" spans="1:18">
      <c r="A59" s="27" t="s">
        <v>246</v>
      </c>
      <c r="B59" s="28">
        <f>SUM(B60:B60)</f>
        <v>1</v>
      </c>
      <c r="C59" s="28"/>
      <c r="D59" s="28" t="s">
        <v>173</v>
      </c>
      <c r="E59" s="28">
        <f>SUM(E60:E60)</f>
        <v>10</v>
      </c>
      <c r="F59" s="27" t="s">
        <v>240</v>
      </c>
      <c r="G59" s="28"/>
      <c r="H59" s="28"/>
      <c r="I59" s="28">
        <f>SUM(I60:I60)</f>
        <v>2</v>
      </c>
      <c r="J59" s="28" t="s">
        <v>22</v>
      </c>
      <c r="K59" s="28">
        <f>SUM(K60:K60)</f>
        <v>0</v>
      </c>
      <c r="L59" s="28">
        <f>SUM(L60:L60)</f>
        <v>2</v>
      </c>
      <c r="M59" s="28">
        <f>SUM(M60:M60)</f>
        <v>0</v>
      </c>
      <c r="N59" s="28">
        <f>SUM(N60:N60)</f>
        <v>0</v>
      </c>
      <c r="O59" s="28" t="s">
        <v>241</v>
      </c>
      <c r="P59" s="28"/>
      <c r="Q59" s="28"/>
      <c r="R59" s="28"/>
    </row>
    <row r="60" s="7" customFormat="1" ht="22" customHeight="1" spans="1:18">
      <c r="A60" s="30" t="s">
        <v>247</v>
      </c>
      <c r="B60" s="28">
        <v>1</v>
      </c>
      <c r="C60" s="28" t="s">
        <v>26</v>
      </c>
      <c r="D60" s="28" t="s">
        <v>173</v>
      </c>
      <c r="E60" s="28">
        <v>10</v>
      </c>
      <c r="F60" s="30" t="s">
        <v>248</v>
      </c>
      <c r="G60" s="28" t="s">
        <v>165</v>
      </c>
      <c r="H60" s="28">
        <v>2024</v>
      </c>
      <c r="I60" s="28">
        <v>2</v>
      </c>
      <c r="J60" s="28" t="s">
        <v>22</v>
      </c>
      <c r="K60" s="28"/>
      <c r="L60" s="28">
        <v>2</v>
      </c>
      <c r="M60" s="28"/>
      <c r="N60" s="28">
        <v>0</v>
      </c>
      <c r="O60" s="28" t="s">
        <v>241</v>
      </c>
      <c r="P60" s="28" t="s">
        <v>81</v>
      </c>
      <c r="Q60" s="28" t="s">
        <v>32</v>
      </c>
      <c r="R60" s="28"/>
    </row>
    <row r="61" s="2" customFormat="1" ht="22" customHeight="1" spans="1:18">
      <c r="A61" s="26" t="s">
        <v>250</v>
      </c>
      <c r="B61" s="25">
        <f>B62+B64</f>
        <v>1</v>
      </c>
      <c r="C61" s="25" t="s">
        <v>22</v>
      </c>
      <c r="D61" s="25" t="s">
        <v>22</v>
      </c>
      <c r="E61" s="25" t="s">
        <v>22</v>
      </c>
      <c r="F61" s="25" t="s">
        <v>22</v>
      </c>
      <c r="G61" s="25" t="s">
        <v>22</v>
      </c>
      <c r="H61" s="25" t="s">
        <v>22</v>
      </c>
      <c r="I61" s="25">
        <f t="shared" ref="I61:N61" si="14">I62+I64</f>
        <v>60</v>
      </c>
      <c r="J61" s="25">
        <f t="shared" si="14"/>
        <v>0</v>
      </c>
      <c r="K61" s="25">
        <f t="shared" si="14"/>
        <v>0</v>
      </c>
      <c r="L61" s="25">
        <f t="shared" si="14"/>
        <v>20</v>
      </c>
      <c r="M61" s="25">
        <f t="shared" si="14"/>
        <v>40</v>
      </c>
      <c r="N61" s="25">
        <f t="shared" si="14"/>
        <v>0</v>
      </c>
      <c r="O61" s="25" t="s">
        <v>22</v>
      </c>
      <c r="P61" s="25" t="s">
        <v>22</v>
      </c>
      <c r="Q61" s="25" t="s">
        <v>22</v>
      </c>
      <c r="R61" s="28"/>
    </row>
    <row r="62" s="1" customFormat="1" ht="22" customHeight="1" spans="1:18">
      <c r="A62" s="27" t="s">
        <v>251</v>
      </c>
      <c r="B62" s="28">
        <f>SUM(B63:B63)</f>
        <v>1</v>
      </c>
      <c r="C62" s="28"/>
      <c r="D62" s="28" t="s">
        <v>173</v>
      </c>
      <c r="E62" s="28">
        <f t="shared" ref="E62:N62" si="15">SUM(E63:E63)</f>
        <v>500</v>
      </c>
      <c r="F62" s="27" t="s">
        <v>252</v>
      </c>
      <c r="G62" s="28"/>
      <c r="H62" s="28"/>
      <c r="I62" s="28">
        <f t="shared" si="15"/>
        <v>60</v>
      </c>
      <c r="J62" s="28">
        <f t="shared" si="15"/>
        <v>0</v>
      </c>
      <c r="K62" s="28">
        <f t="shared" si="15"/>
        <v>0</v>
      </c>
      <c r="L62" s="28">
        <f t="shared" si="15"/>
        <v>20</v>
      </c>
      <c r="M62" s="28">
        <f t="shared" si="15"/>
        <v>40</v>
      </c>
      <c r="N62" s="28">
        <f t="shared" si="15"/>
        <v>0</v>
      </c>
      <c r="O62" s="28" t="s">
        <v>253</v>
      </c>
      <c r="P62" s="28"/>
      <c r="Q62" s="28"/>
      <c r="R62" s="28"/>
    </row>
    <row r="63" s="7" customFormat="1" ht="22" customHeight="1" spans="1:18">
      <c r="A63" s="30" t="s">
        <v>254</v>
      </c>
      <c r="B63" s="28">
        <v>1</v>
      </c>
      <c r="C63" s="28" t="s">
        <v>26</v>
      </c>
      <c r="D63" s="28" t="s">
        <v>173</v>
      </c>
      <c r="E63" s="28">
        <v>500</v>
      </c>
      <c r="F63" s="30" t="s">
        <v>252</v>
      </c>
      <c r="G63" s="28" t="s">
        <v>165</v>
      </c>
      <c r="H63" s="28">
        <v>2024</v>
      </c>
      <c r="I63" s="28">
        <v>60</v>
      </c>
      <c r="J63" s="28">
        <v>0</v>
      </c>
      <c r="K63" s="28"/>
      <c r="L63" s="28">
        <v>20</v>
      </c>
      <c r="M63" s="28">
        <v>40</v>
      </c>
      <c r="N63" s="28">
        <v>0</v>
      </c>
      <c r="O63" s="28" t="s">
        <v>241</v>
      </c>
      <c r="P63" s="28" t="s">
        <v>217</v>
      </c>
      <c r="Q63" s="28" t="s">
        <v>32</v>
      </c>
      <c r="R63" s="28"/>
    </row>
    <row r="64" s="1" customFormat="1" ht="22" customHeight="1" spans="1:18">
      <c r="A64" s="27" t="s">
        <v>257</v>
      </c>
      <c r="B64" s="28"/>
      <c r="C64" s="28"/>
      <c r="D64" s="28"/>
      <c r="E64" s="28"/>
      <c r="F64" s="27"/>
      <c r="G64" s="28"/>
      <c r="H64" s="28"/>
      <c r="I64" s="28">
        <v>0</v>
      </c>
      <c r="J64" s="28"/>
      <c r="K64" s="28"/>
      <c r="L64" s="28"/>
      <c r="M64" s="28"/>
      <c r="N64" s="28"/>
      <c r="O64" s="28"/>
      <c r="P64" s="28"/>
      <c r="Q64" s="28"/>
      <c r="R64" s="28"/>
    </row>
    <row r="65" s="2" customFormat="1" ht="22" customHeight="1" spans="1:18">
      <c r="A65" s="26" t="s">
        <v>258</v>
      </c>
      <c r="B65" s="25">
        <f>B66+B68</f>
        <v>1</v>
      </c>
      <c r="C65" s="25" t="s">
        <v>22</v>
      </c>
      <c r="D65" s="25" t="s">
        <v>22</v>
      </c>
      <c r="E65" s="25" t="s">
        <v>22</v>
      </c>
      <c r="F65" s="26" t="s">
        <v>22</v>
      </c>
      <c r="G65" s="25" t="s">
        <v>22</v>
      </c>
      <c r="H65" s="25" t="s">
        <v>22</v>
      </c>
      <c r="I65" s="25">
        <f t="shared" ref="I65:N65" si="16">I66+I68</f>
        <v>5</v>
      </c>
      <c r="J65" s="25">
        <v>0</v>
      </c>
      <c r="K65" s="25">
        <f t="shared" si="16"/>
        <v>0</v>
      </c>
      <c r="L65" s="25">
        <f t="shared" si="16"/>
        <v>5</v>
      </c>
      <c r="M65" s="25">
        <f t="shared" si="16"/>
        <v>0</v>
      </c>
      <c r="N65" s="25">
        <f t="shared" si="16"/>
        <v>0</v>
      </c>
      <c r="O65" s="25" t="s">
        <v>22</v>
      </c>
      <c r="P65" s="25" t="s">
        <v>22</v>
      </c>
      <c r="Q65" s="25" t="s">
        <v>22</v>
      </c>
      <c r="R65" s="28"/>
    </row>
    <row r="66" s="1" customFormat="1" ht="22" customHeight="1" spans="1:18">
      <c r="A66" s="27" t="s">
        <v>259</v>
      </c>
      <c r="B66" s="28">
        <f>SUM(B67:B67)</f>
        <v>1</v>
      </c>
      <c r="C66" s="28"/>
      <c r="D66" s="28" t="s">
        <v>173</v>
      </c>
      <c r="E66" s="28">
        <f>SUM(E67:E67)</f>
        <v>5</v>
      </c>
      <c r="F66" s="27"/>
      <c r="G66" s="28"/>
      <c r="H66" s="28"/>
      <c r="I66" s="28">
        <f>SUM(I67:I67)</f>
        <v>5</v>
      </c>
      <c r="J66" s="28" t="s">
        <v>22</v>
      </c>
      <c r="K66" s="28">
        <f>SUM(K67:K67)</f>
        <v>0</v>
      </c>
      <c r="L66" s="28">
        <f>SUM(L67:L67)</f>
        <v>5</v>
      </c>
      <c r="M66" s="28">
        <f>SUM(M67:M67)</f>
        <v>0</v>
      </c>
      <c r="N66" s="28">
        <f>SUM(N67)</f>
        <v>0</v>
      </c>
      <c r="O66" s="28" t="s">
        <v>241</v>
      </c>
      <c r="P66" s="28"/>
      <c r="Q66" s="28"/>
      <c r="R66" s="28"/>
    </row>
    <row r="67" s="7" customFormat="1" ht="22" customHeight="1" spans="1:18">
      <c r="A67" s="30" t="s">
        <v>260</v>
      </c>
      <c r="B67" s="28">
        <v>1</v>
      </c>
      <c r="C67" s="28" t="s">
        <v>26</v>
      </c>
      <c r="D67" s="28" t="s">
        <v>173</v>
      </c>
      <c r="E67" s="28">
        <v>5</v>
      </c>
      <c r="F67" s="28" t="s">
        <v>262</v>
      </c>
      <c r="G67" s="28" t="s">
        <v>165</v>
      </c>
      <c r="H67" s="28">
        <v>2024</v>
      </c>
      <c r="I67" s="28">
        <v>5</v>
      </c>
      <c r="J67" s="28">
        <v>0</v>
      </c>
      <c r="K67" s="28"/>
      <c r="L67" s="28">
        <v>5</v>
      </c>
      <c r="M67" s="28"/>
      <c r="N67" s="28">
        <v>0</v>
      </c>
      <c r="O67" s="28" t="s">
        <v>241</v>
      </c>
      <c r="P67" s="28" t="s">
        <v>31</v>
      </c>
      <c r="Q67" s="28" t="s">
        <v>32</v>
      </c>
      <c r="R67" s="36"/>
    </row>
    <row r="68" s="1" customFormat="1" ht="22" customHeight="1" spans="1:18">
      <c r="A68" s="27" t="s">
        <v>263</v>
      </c>
      <c r="B68" s="28"/>
      <c r="C68" s="28"/>
      <c r="D68" s="28" t="s">
        <v>173</v>
      </c>
      <c r="E68" s="28"/>
      <c r="F68" s="27"/>
      <c r="G68" s="28"/>
      <c r="H68" s="28"/>
      <c r="I68" s="28"/>
      <c r="J68" s="28" t="s">
        <v>22</v>
      </c>
      <c r="K68" s="28"/>
      <c r="L68" s="28"/>
      <c r="M68" s="28"/>
      <c r="N68" s="28"/>
      <c r="O68" s="28" t="s">
        <v>241</v>
      </c>
      <c r="P68" s="28"/>
      <c r="Q68" s="28"/>
      <c r="R68" s="28"/>
    </row>
    <row r="69" s="2" customFormat="1" ht="22" customHeight="1" spans="1:18">
      <c r="A69" s="26" t="s">
        <v>264</v>
      </c>
      <c r="B69" s="25">
        <f>B70+B72</f>
        <v>2</v>
      </c>
      <c r="C69" s="28"/>
      <c r="D69" s="28" t="s">
        <v>121</v>
      </c>
      <c r="E69" s="25">
        <v>10224</v>
      </c>
      <c r="F69" s="27" t="s">
        <v>22</v>
      </c>
      <c r="G69" s="28" t="s">
        <v>22</v>
      </c>
      <c r="H69" s="28" t="s">
        <v>22</v>
      </c>
      <c r="I69" s="25">
        <f t="shared" ref="I69:N69" si="17">I70+I72</f>
        <v>223</v>
      </c>
      <c r="J69" s="25">
        <f>J72</f>
        <v>5</v>
      </c>
      <c r="K69" s="25">
        <f t="shared" si="17"/>
        <v>0</v>
      </c>
      <c r="L69" s="25">
        <f t="shared" si="17"/>
        <v>218</v>
      </c>
      <c r="M69" s="25">
        <f t="shared" si="17"/>
        <v>0</v>
      </c>
      <c r="N69" s="25">
        <f t="shared" si="17"/>
        <v>0</v>
      </c>
      <c r="O69" s="28"/>
      <c r="P69" s="28"/>
      <c r="Q69" s="28"/>
      <c r="R69" s="28"/>
    </row>
    <row r="70" s="1" customFormat="1" ht="22" customHeight="1" spans="1:18">
      <c r="A70" s="27" t="s">
        <v>265</v>
      </c>
      <c r="B70" s="28">
        <f>SUM(B71:B71)</f>
        <v>1</v>
      </c>
      <c r="C70" s="28"/>
      <c r="D70" s="28" t="s">
        <v>121</v>
      </c>
      <c r="E70" s="28">
        <f>SUM(E71:E71)</f>
        <v>218</v>
      </c>
      <c r="F70" s="27" t="s">
        <v>266</v>
      </c>
      <c r="G70" s="28"/>
      <c r="H70" s="28"/>
      <c r="I70" s="28">
        <f>SUM(I71:I71)</f>
        <v>218</v>
      </c>
      <c r="J70" s="28" t="s">
        <v>22</v>
      </c>
      <c r="K70" s="28">
        <f>SUM(K71:K71)</f>
        <v>0</v>
      </c>
      <c r="L70" s="28">
        <f>SUM(L71:L71)</f>
        <v>218</v>
      </c>
      <c r="M70" s="28">
        <f>SUM(M71:M71)</f>
        <v>0</v>
      </c>
      <c r="N70" s="28">
        <f>SUM(N71:N71)</f>
        <v>0</v>
      </c>
      <c r="O70" s="28" t="s">
        <v>267</v>
      </c>
      <c r="P70" s="28"/>
      <c r="Q70" s="28"/>
      <c r="R70" s="28"/>
    </row>
    <row r="71" s="1" customFormat="1" ht="22" customHeight="1" spans="1:18">
      <c r="A71" s="27" t="s">
        <v>268</v>
      </c>
      <c r="B71" s="28">
        <v>1</v>
      </c>
      <c r="C71" s="28" t="s">
        <v>26</v>
      </c>
      <c r="D71" s="28" t="s">
        <v>121</v>
      </c>
      <c r="E71" s="28">
        <v>218</v>
      </c>
      <c r="F71" s="27" t="s">
        <v>269</v>
      </c>
      <c r="G71" s="28" t="s">
        <v>165</v>
      </c>
      <c r="H71" s="28">
        <v>2024</v>
      </c>
      <c r="I71" s="28">
        <v>218</v>
      </c>
      <c r="J71" s="28">
        <v>0</v>
      </c>
      <c r="K71" s="28"/>
      <c r="L71" s="28">
        <v>218</v>
      </c>
      <c r="M71" s="28"/>
      <c r="N71" s="28">
        <v>0</v>
      </c>
      <c r="O71" s="28" t="s">
        <v>253</v>
      </c>
      <c r="P71" s="28" t="s">
        <v>217</v>
      </c>
      <c r="Q71" s="28" t="s">
        <v>32</v>
      </c>
      <c r="R71" s="28"/>
    </row>
    <row r="72" s="1" customFormat="1" ht="22" customHeight="1" spans="1:18">
      <c r="A72" s="27" t="s">
        <v>271</v>
      </c>
      <c r="B72" s="28">
        <f>SUM(B73:B73)</f>
        <v>1</v>
      </c>
      <c r="C72" s="28"/>
      <c r="D72" s="28" t="s">
        <v>121</v>
      </c>
      <c r="E72" s="28">
        <f>SUM(E73:E73)</f>
        <v>5</v>
      </c>
      <c r="F72" s="27" t="s">
        <v>272</v>
      </c>
      <c r="G72" s="28"/>
      <c r="H72" s="28"/>
      <c r="I72" s="28">
        <f>SUM(I73:I73)</f>
        <v>5</v>
      </c>
      <c r="J72" s="28">
        <f>SUM(J73:J73)</f>
        <v>5</v>
      </c>
      <c r="K72" s="28"/>
      <c r="L72" s="28"/>
      <c r="M72" s="28"/>
      <c r="N72" s="28">
        <f>SUM(N73:N73)</f>
        <v>0</v>
      </c>
      <c r="O72" s="28" t="s">
        <v>253</v>
      </c>
      <c r="P72" s="28"/>
      <c r="Q72" s="28"/>
      <c r="R72" s="28"/>
    </row>
    <row r="73" s="1" customFormat="1" ht="22" customHeight="1" spans="1:18">
      <c r="A73" s="30" t="s">
        <v>273</v>
      </c>
      <c r="B73" s="28">
        <v>1</v>
      </c>
      <c r="C73" s="28" t="s">
        <v>26</v>
      </c>
      <c r="D73" s="28" t="s">
        <v>121</v>
      </c>
      <c r="E73" s="28">
        <v>5</v>
      </c>
      <c r="F73" s="27" t="s">
        <v>275</v>
      </c>
      <c r="G73" s="28" t="s">
        <v>165</v>
      </c>
      <c r="H73" s="28">
        <v>2024</v>
      </c>
      <c r="I73" s="28">
        <v>5</v>
      </c>
      <c r="J73" s="28">
        <v>5</v>
      </c>
      <c r="K73" s="28"/>
      <c r="L73" s="28"/>
      <c r="M73" s="28"/>
      <c r="N73" s="28">
        <v>0</v>
      </c>
      <c r="O73" s="28" t="s">
        <v>214</v>
      </c>
      <c r="P73" s="28" t="s">
        <v>217</v>
      </c>
      <c r="Q73" s="28" t="s">
        <v>32</v>
      </c>
      <c r="R73" s="28"/>
    </row>
    <row r="74" s="2" customFormat="1" ht="22" customHeight="1" spans="1:18">
      <c r="A74" s="49" t="s">
        <v>276</v>
      </c>
      <c r="B74" s="25"/>
      <c r="C74" s="25" t="s">
        <v>22</v>
      </c>
      <c r="D74" s="25" t="s">
        <v>22</v>
      </c>
      <c r="E74" s="25" t="s">
        <v>22</v>
      </c>
      <c r="F74" s="25" t="s">
        <v>22</v>
      </c>
      <c r="G74" s="25" t="s">
        <v>22</v>
      </c>
      <c r="H74" s="25" t="s">
        <v>22</v>
      </c>
      <c r="I74" s="25">
        <v>0</v>
      </c>
      <c r="J74" s="25"/>
      <c r="K74" s="25"/>
      <c r="L74" s="25"/>
      <c r="M74" s="25"/>
      <c r="N74" s="25"/>
      <c r="O74" s="25" t="s">
        <v>22</v>
      </c>
      <c r="P74" s="25" t="s">
        <v>22</v>
      </c>
      <c r="Q74" s="25" t="s">
        <v>22</v>
      </c>
      <c r="R74" s="30"/>
    </row>
    <row r="75" s="1" customFormat="1" ht="22" customHeight="1" spans="1:18">
      <c r="A75" s="27" t="s">
        <v>277</v>
      </c>
      <c r="B75" s="28"/>
      <c r="C75" s="28"/>
      <c r="D75" s="28" t="s">
        <v>66</v>
      </c>
      <c r="E75" s="28"/>
      <c r="F75" s="27"/>
      <c r="G75" s="28"/>
      <c r="H75" s="28"/>
      <c r="I75" s="28"/>
      <c r="J75" s="28" t="s">
        <v>22</v>
      </c>
      <c r="K75" s="28"/>
      <c r="L75" s="28"/>
      <c r="M75" s="28"/>
      <c r="N75" s="28"/>
      <c r="O75" s="28" t="s">
        <v>278</v>
      </c>
      <c r="P75" s="28"/>
      <c r="Q75" s="28"/>
      <c r="R75" s="30"/>
    </row>
    <row r="76" s="1" customFormat="1" ht="22" customHeight="1" spans="1:18">
      <c r="A76" s="27" t="s">
        <v>279</v>
      </c>
      <c r="B76" s="28"/>
      <c r="C76" s="28"/>
      <c r="D76" s="28" t="s">
        <v>66</v>
      </c>
      <c r="E76" s="28"/>
      <c r="F76" s="27"/>
      <c r="G76" s="28"/>
      <c r="H76" s="28"/>
      <c r="I76" s="28"/>
      <c r="J76" s="28"/>
      <c r="K76" s="28"/>
      <c r="L76" s="28"/>
      <c r="M76" s="28"/>
      <c r="N76" s="28"/>
      <c r="O76" s="28" t="s">
        <v>280</v>
      </c>
      <c r="P76" s="28"/>
      <c r="Q76" s="28"/>
      <c r="R76" s="30"/>
    </row>
    <row r="77" s="1" customFormat="1" ht="22" customHeight="1" spans="1:18">
      <c r="A77" s="27" t="s">
        <v>281</v>
      </c>
      <c r="B77" s="28"/>
      <c r="C77" s="28"/>
      <c r="D77" s="28" t="s">
        <v>66</v>
      </c>
      <c r="E77" s="28"/>
      <c r="F77" s="27"/>
      <c r="G77" s="28"/>
      <c r="H77" s="28"/>
      <c r="I77" s="28"/>
      <c r="J77" s="28" t="s">
        <v>22</v>
      </c>
      <c r="K77" s="28"/>
      <c r="L77" s="28"/>
      <c r="M77" s="28"/>
      <c r="N77" s="28"/>
      <c r="O77" s="28" t="s">
        <v>280</v>
      </c>
      <c r="P77" s="28"/>
      <c r="Q77" s="28"/>
      <c r="R77" s="30"/>
    </row>
    <row r="78" s="2" customFormat="1" ht="22" customHeight="1" spans="1:18">
      <c r="A78" s="26" t="s">
        <v>282</v>
      </c>
      <c r="B78" s="25" t="e">
        <f>B79+B80</f>
        <v>#REF!</v>
      </c>
      <c r="C78" s="28"/>
      <c r="D78" s="25" t="s">
        <v>22</v>
      </c>
      <c r="E78" s="25"/>
      <c r="F78" s="25" t="s">
        <v>22</v>
      </c>
      <c r="G78" s="25"/>
      <c r="H78" s="25"/>
      <c r="I78" s="25">
        <f t="shared" ref="I78:N78" si="18">I79+I80</f>
        <v>2222</v>
      </c>
      <c r="J78" s="25">
        <f t="shared" si="18"/>
        <v>100</v>
      </c>
      <c r="K78" s="25">
        <f t="shared" si="18"/>
        <v>0</v>
      </c>
      <c r="L78" s="25">
        <f t="shared" si="18"/>
        <v>622</v>
      </c>
      <c r="M78" s="25">
        <f t="shared" si="18"/>
        <v>0</v>
      </c>
      <c r="N78" s="25">
        <f t="shared" si="18"/>
        <v>1500</v>
      </c>
      <c r="O78" s="25" t="s">
        <v>22</v>
      </c>
      <c r="P78" s="25" t="s">
        <v>22</v>
      </c>
      <c r="Q78" s="25" t="s">
        <v>22</v>
      </c>
      <c r="R78" s="30"/>
    </row>
    <row r="79" s="2" customFormat="1" ht="22" customHeight="1" spans="1:18">
      <c r="A79" s="26" t="s">
        <v>283</v>
      </c>
      <c r="B79" s="28" t="e">
        <f>SUM(#REF!)</f>
        <v>#REF!</v>
      </c>
      <c r="C79" s="28"/>
      <c r="D79" s="28" t="s">
        <v>284</v>
      </c>
      <c r="E79" s="28" t="e">
        <f>SUM(#REF!)</f>
        <v>#REF!</v>
      </c>
      <c r="F79" s="27" t="s">
        <v>285</v>
      </c>
      <c r="G79" s="28"/>
      <c r="H79" s="28"/>
      <c r="I79" s="28"/>
      <c r="J79" s="28"/>
      <c r="K79" s="28"/>
      <c r="L79" s="28"/>
      <c r="M79" s="28"/>
      <c r="N79" s="28"/>
      <c r="O79" s="28" t="s">
        <v>286</v>
      </c>
      <c r="P79" s="28"/>
      <c r="Q79" s="28"/>
      <c r="R79" s="30"/>
    </row>
    <row r="80" s="2" customFormat="1" ht="22" customHeight="1" spans="1:18">
      <c r="A80" s="26" t="s">
        <v>293</v>
      </c>
      <c r="B80" s="25">
        <f>B81+B82+B84+B91+B92+B96+B97+B98</f>
        <v>11</v>
      </c>
      <c r="C80" s="28"/>
      <c r="D80" s="25" t="s">
        <v>22</v>
      </c>
      <c r="E80" s="25"/>
      <c r="F80" s="25" t="s">
        <v>22</v>
      </c>
      <c r="G80" s="25"/>
      <c r="H80" s="25"/>
      <c r="I80" s="25">
        <f t="shared" ref="I80:M80" si="19">I81+I82+I84+I91+I92+I96+I98</f>
        <v>2222</v>
      </c>
      <c r="J80" s="25">
        <f>SUM(J82+J84+J98)</f>
        <v>100</v>
      </c>
      <c r="K80" s="25">
        <f t="shared" si="19"/>
        <v>0</v>
      </c>
      <c r="L80" s="25">
        <f t="shared" si="19"/>
        <v>622</v>
      </c>
      <c r="M80" s="25">
        <f t="shared" si="19"/>
        <v>0</v>
      </c>
      <c r="N80" s="25">
        <f>N81+N82+N84+N91+N92+N96</f>
        <v>1500</v>
      </c>
      <c r="O80" s="25" t="s">
        <v>22</v>
      </c>
      <c r="P80" s="25" t="s">
        <v>22</v>
      </c>
      <c r="Q80" s="25" t="s">
        <v>22</v>
      </c>
      <c r="R80" s="30"/>
    </row>
    <row r="81" s="2" customFormat="1" ht="22" customHeight="1" spans="1:18">
      <c r="A81" s="50" t="s">
        <v>294</v>
      </c>
      <c r="B81" s="25">
        <f>SUM(B83:B83)</f>
        <v>1</v>
      </c>
      <c r="C81" s="28"/>
      <c r="D81" s="28" t="s">
        <v>158</v>
      </c>
      <c r="E81" s="25">
        <f>SUM(E83:E83)</f>
        <v>8</v>
      </c>
      <c r="F81" s="27" t="s">
        <v>295</v>
      </c>
      <c r="G81" s="25"/>
      <c r="H81" s="25"/>
      <c r="I81" s="25">
        <f>SUM(I83:I83)</f>
        <v>480</v>
      </c>
      <c r="J81" s="25">
        <v>0</v>
      </c>
      <c r="K81" s="25">
        <f>SUM(K83:K83)</f>
        <v>0</v>
      </c>
      <c r="L81" s="25">
        <f>SUM(L83:L83)</f>
        <v>480</v>
      </c>
      <c r="M81" s="25">
        <f>SUM(M83:M83)</f>
        <v>0</v>
      </c>
      <c r="N81" s="25">
        <f>SUM(N83:N83)</f>
        <v>0</v>
      </c>
      <c r="O81" s="28" t="s">
        <v>296</v>
      </c>
      <c r="P81" s="28"/>
      <c r="Q81" s="28"/>
      <c r="R81" s="30"/>
    </row>
    <row r="82" s="1" customFormat="1" ht="22" customHeight="1" spans="1:18">
      <c r="A82" s="50"/>
      <c r="B82" s="28">
        <v>0</v>
      </c>
      <c r="C82" s="28"/>
      <c r="D82" s="28" t="s">
        <v>297</v>
      </c>
      <c r="E82" s="28">
        <v>0</v>
      </c>
      <c r="F82" s="27"/>
      <c r="G82" s="28"/>
      <c r="H82" s="28"/>
      <c r="I82" s="28"/>
      <c r="J82" s="28"/>
      <c r="K82" s="28"/>
      <c r="L82" s="28"/>
      <c r="M82" s="28"/>
      <c r="N82" s="28"/>
      <c r="O82" s="28"/>
      <c r="P82" s="28"/>
      <c r="Q82" s="28"/>
      <c r="R82" s="30"/>
    </row>
    <row r="83" s="1" customFormat="1" ht="22" customHeight="1" spans="1:18">
      <c r="A83" s="51" t="s">
        <v>298</v>
      </c>
      <c r="B83" s="28">
        <v>1</v>
      </c>
      <c r="C83" s="28" t="s">
        <v>26</v>
      </c>
      <c r="D83" s="28" t="s">
        <v>158</v>
      </c>
      <c r="E83" s="28">
        <v>8</v>
      </c>
      <c r="F83" s="27" t="s">
        <v>304</v>
      </c>
      <c r="G83" s="28" t="s">
        <v>61</v>
      </c>
      <c r="H83" s="28">
        <v>2024</v>
      </c>
      <c r="I83" s="28">
        <v>480</v>
      </c>
      <c r="J83" s="28">
        <v>0</v>
      </c>
      <c r="K83" s="28"/>
      <c r="L83" s="28">
        <v>480</v>
      </c>
      <c r="M83" s="28"/>
      <c r="N83" s="28">
        <v>0</v>
      </c>
      <c r="O83" s="28" t="s">
        <v>296</v>
      </c>
      <c r="P83" s="28" t="s">
        <v>301</v>
      </c>
      <c r="Q83" s="28" t="s">
        <v>32</v>
      </c>
      <c r="R83" s="30"/>
    </row>
    <row r="84" s="1" customFormat="1" ht="22" customHeight="1" spans="1:18">
      <c r="A84" s="50" t="s">
        <v>307</v>
      </c>
      <c r="B84" s="28">
        <f>SUM(B85:B90)</f>
        <v>6</v>
      </c>
      <c r="C84" s="28"/>
      <c r="D84" s="28" t="s">
        <v>308</v>
      </c>
      <c r="E84" s="28"/>
      <c r="F84" s="27" t="s">
        <v>309</v>
      </c>
      <c r="G84" s="28"/>
      <c r="H84" s="28"/>
      <c r="I84" s="28">
        <f t="shared" ref="I84:N84" si="20">SUM(I85:I90)</f>
        <v>242</v>
      </c>
      <c r="J84" s="28">
        <f t="shared" si="20"/>
        <v>100</v>
      </c>
      <c r="K84" s="28">
        <f t="shared" si="20"/>
        <v>0</v>
      </c>
      <c r="L84" s="28">
        <f t="shared" si="20"/>
        <v>142</v>
      </c>
      <c r="M84" s="28">
        <f t="shared" si="20"/>
        <v>0</v>
      </c>
      <c r="N84" s="28">
        <f t="shared" si="20"/>
        <v>0</v>
      </c>
      <c r="O84" s="28" t="s">
        <v>310</v>
      </c>
      <c r="P84" s="28"/>
      <c r="Q84" s="28"/>
      <c r="R84" s="30"/>
    </row>
    <row r="85" s="3" customFormat="1" ht="22" customHeight="1" spans="1:18">
      <c r="A85" s="33" t="s">
        <v>311</v>
      </c>
      <c r="B85" s="28">
        <v>1</v>
      </c>
      <c r="C85" s="28" t="s">
        <v>26</v>
      </c>
      <c r="D85" s="28" t="s">
        <v>308</v>
      </c>
      <c r="E85" s="28">
        <v>1</v>
      </c>
      <c r="F85" s="30" t="s">
        <v>345</v>
      </c>
      <c r="G85" s="28" t="s">
        <v>36</v>
      </c>
      <c r="H85" s="28">
        <v>2024</v>
      </c>
      <c r="I85" s="28">
        <v>100</v>
      </c>
      <c r="J85" s="28">
        <v>100</v>
      </c>
      <c r="K85" s="28"/>
      <c r="L85" s="28"/>
      <c r="M85" s="28"/>
      <c r="N85" s="28">
        <v>0</v>
      </c>
      <c r="O85" s="28" t="s">
        <v>346</v>
      </c>
      <c r="P85" s="28" t="s">
        <v>81</v>
      </c>
      <c r="Q85" s="28" t="s">
        <v>32</v>
      </c>
      <c r="R85" s="30">
        <v>760</v>
      </c>
    </row>
    <row r="86" s="76" customFormat="1" ht="22" customHeight="1" spans="1:18">
      <c r="A86" s="33" t="s">
        <v>347</v>
      </c>
      <c r="B86" s="34">
        <v>1</v>
      </c>
      <c r="C86" s="34" t="s">
        <v>26</v>
      </c>
      <c r="D86" s="34" t="s">
        <v>66</v>
      </c>
      <c r="E86" s="34">
        <v>1</v>
      </c>
      <c r="F86" s="33" t="s">
        <v>338</v>
      </c>
      <c r="G86" s="28" t="s">
        <v>36</v>
      </c>
      <c r="H86" s="34">
        <v>2024</v>
      </c>
      <c r="I86" s="34">
        <v>60</v>
      </c>
      <c r="J86" s="34">
        <v>0</v>
      </c>
      <c r="K86" s="34"/>
      <c r="L86" s="34">
        <v>60</v>
      </c>
      <c r="M86" s="34"/>
      <c r="N86" s="34">
        <v>0</v>
      </c>
      <c r="O86" s="34" t="s">
        <v>314</v>
      </c>
      <c r="P86" s="34" t="s">
        <v>81</v>
      </c>
      <c r="Q86" s="34" t="s">
        <v>32</v>
      </c>
      <c r="R86" s="34"/>
    </row>
    <row r="87" s="76" customFormat="1" ht="22" customHeight="1" spans="1:18">
      <c r="A87" s="33" t="s">
        <v>348</v>
      </c>
      <c r="B87" s="34">
        <v>1</v>
      </c>
      <c r="C87" s="34" t="s">
        <v>26</v>
      </c>
      <c r="D87" s="34" t="s">
        <v>66</v>
      </c>
      <c r="E87" s="34">
        <v>1</v>
      </c>
      <c r="F87" s="33" t="s">
        <v>340</v>
      </c>
      <c r="G87" s="28" t="s">
        <v>36</v>
      </c>
      <c r="H87" s="34">
        <v>2024</v>
      </c>
      <c r="I87" s="34">
        <v>60</v>
      </c>
      <c r="J87" s="34">
        <v>0</v>
      </c>
      <c r="K87" s="34"/>
      <c r="L87" s="34">
        <v>60</v>
      </c>
      <c r="M87" s="34"/>
      <c r="N87" s="34">
        <v>0</v>
      </c>
      <c r="O87" s="34" t="s">
        <v>314</v>
      </c>
      <c r="P87" s="34" t="s">
        <v>81</v>
      </c>
      <c r="Q87" s="34" t="s">
        <v>32</v>
      </c>
      <c r="R87" s="34"/>
    </row>
    <row r="88" s="76" customFormat="1" ht="22" customHeight="1" spans="1:18">
      <c r="A88" s="33" t="s">
        <v>320</v>
      </c>
      <c r="B88" s="34">
        <v>1</v>
      </c>
      <c r="C88" s="34" t="s">
        <v>26</v>
      </c>
      <c r="D88" s="34" t="s">
        <v>66</v>
      </c>
      <c r="E88" s="34">
        <v>1</v>
      </c>
      <c r="F88" s="33" t="s">
        <v>341</v>
      </c>
      <c r="G88" s="34" t="s">
        <v>323</v>
      </c>
      <c r="H88" s="34">
        <v>2024</v>
      </c>
      <c r="I88" s="34">
        <v>8</v>
      </c>
      <c r="J88" s="34">
        <v>0</v>
      </c>
      <c r="K88" s="34"/>
      <c r="L88" s="34">
        <v>8</v>
      </c>
      <c r="M88" s="34"/>
      <c r="N88" s="34">
        <v>0</v>
      </c>
      <c r="O88" s="34" t="s">
        <v>314</v>
      </c>
      <c r="P88" s="34" t="s">
        <v>81</v>
      </c>
      <c r="Q88" s="34" t="s">
        <v>32</v>
      </c>
      <c r="R88" s="34"/>
    </row>
    <row r="89" s="76" customFormat="1" ht="22" customHeight="1" spans="1:18">
      <c r="A89" s="33" t="s">
        <v>324</v>
      </c>
      <c r="B89" s="34">
        <v>1</v>
      </c>
      <c r="C89" s="34" t="s">
        <v>26</v>
      </c>
      <c r="D89" s="34" t="s">
        <v>66</v>
      </c>
      <c r="E89" s="34">
        <v>1</v>
      </c>
      <c r="F89" s="33" t="s">
        <v>343</v>
      </c>
      <c r="G89" s="28" t="s">
        <v>36</v>
      </c>
      <c r="H89" s="34">
        <v>2024</v>
      </c>
      <c r="I89" s="34">
        <v>8</v>
      </c>
      <c r="J89" s="34">
        <v>0</v>
      </c>
      <c r="K89" s="34"/>
      <c r="L89" s="34">
        <v>8</v>
      </c>
      <c r="M89" s="34"/>
      <c r="N89" s="34">
        <v>0</v>
      </c>
      <c r="O89" s="34" t="s">
        <v>314</v>
      </c>
      <c r="P89" s="34" t="s">
        <v>81</v>
      </c>
      <c r="Q89" s="34" t="s">
        <v>32</v>
      </c>
      <c r="R89" s="34"/>
    </row>
    <row r="90" s="76" customFormat="1" ht="22" customHeight="1" spans="1:18">
      <c r="A90" s="33" t="s">
        <v>349</v>
      </c>
      <c r="B90" s="34">
        <v>1</v>
      </c>
      <c r="C90" s="34" t="s">
        <v>26</v>
      </c>
      <c r="D90" s="34" t="s">
        <v>66</v>
      </c>
      <c r="E90" s="34">
        <v>1</v>
      </c>
      <c r="F90" s="33" t="s">
        <v>350</v>
      </c>
      <c r="G90" s="28" t="s">
        <v>36</v>
      </c>
      <c r="H90" s="34">
        <v>2024</v>
      </c>
      <c r="I90" s="34">
        <v>6</v>
      </c>
      <c r="J90" s="34">
        <v>0</v>
      </c>
      <c r="K90" s="34"/>
      <c r="L90" s="34">
        <v>6</v>
      </c>
      <c r="M90" s="34"/>
      <c r="N90" s="34">
        <v>0</v>
      </c>
      <c r="O90" s="34" t="s">
        <v>314</v>
      </c>
      <c r="P90" s="34" t="s">
        <v>81</v>
      </c>
      <c r="Q90" s="34" t="s">
        <v>32</v>
      </c>
      <c r="R90" s="34"/>
    </row>
    <row r="91" s="1" customFormat="1" ht="22" customHeight="1" spans="1:18">
      <c r="A91" s="50" t="s">
        <v>360</v>
      </c>
      <c r="B91" s="28"/>
      <c r="C91" s="28"/>
      <c r="D91" s="28"/>
      <c r="E91" s="28"/>
      <c r="F91" s="27"/>
      <c r="G91" s="28"/>
      <c r="H91" s="10"/>
      <c r="I91" s="28">
        <v>0</v>
      </c>
      <c r="J91" s="28" t="s">
        <v>22</v>
      </c>
      <c r="K91" s="28"/>
      <c r="L91" s="28"/>
      <c r="M91" s="28"/>
      <c r="N91" s="28"/>
      <c r="O91" s="28"/>
      <c r="P91" s="28"/>
      <c r="Q91" s="28"/>
      <c r="R91" s="30"/>
    </row>
    <row r="92" s="1" customFormat="1" ht="22" customHeight="1" spans="1:18">
      <c r="A92" s="50" t="s">
        <v>361</v>
      </c>
      <c r="B92" s="28">
        <f>SUM(B93:B95)</f>
        <v>3</v>
      </c>
      <c r="C92" s="28"/>
      <c r="D92" s="28" t="s">
        <v>284</v>
      </c>
      <c r="E92" s="28"/>
      <c r="F92" s="27" t="s">
        <v>362</v>
      </c>
      <c r="G92" s="28"/>
      <c r="H92" s="28"/>
      <c r="I92" s="28">
        <f>SUM(I93:I97)</f>
        <v>1500</v>
      </c>
      <c r="J92" s="28" t="s">
        <v>22</v>
      </c>
      <c r="K92" s="28"/>
      <c r="L92" s="28"/>
      <c r="M92" s="28"/>
      <c r="N92" s="28">
        <f>SUM(N93:N95)</f>
        <v>1500</v>
      </c>
      <c r="O92" s="28" t="s">
        <v>171</v>
      </c>
      <c r="P92" s="28"/>
      <c r="Q92" s="28"/>
      <c r="R92" s="30"/>
    </row>
    <row r="93" s="9" customFormat="1" ht="22" customHeight="1" spans="1:18">
      <c r="A93" s="52" t="s">
        <v>373</v>
      </c>
      <c r="B93" s="28">
        <v>1</v>
      </c>
      <c r="C93" s="28" t="s">
        <v>26</v>
      </c>
      <c r="D93" s="28" t="s">
        <v>121</v>
      </c>
      <c r="E93" s="28">
        <v>10</v>
      </c>
      <c r="F93" s="30" t="s">
        <v>374</v>
      </c>
      <c r="G93" s="28" t="s">
        <v>36</v>
      </c>
      <c r="H93" s="28">
        <v>2024</v>
      </c>
      <c r="I93" s="28">
        <v>600</v>
      </c>
      <c r="J93" s="28">
        <v>0</v>
      </c>
      <c r="K93" s="28"/>
      <c r="L93" s="28"/>
      <c r="M93" s="28"/>
      <c r="N93" s="28">
        <v>600</v>
      </c>
      <c r="O93" s="30" t="s">
        <v>171</v>
      </c>
      <c r="P93" s="28" t="s">
        <v>31</v>
      </c>
      <c r="Q93" s="30" t="s">
        <v>134</v>
      </c>
      <c r="R93" s="30"/>
    </row>
    <row r="94" s="9" customFormat="1" ht="22" customHeight="1" spans="1:18">
      <c r="A94" s="52" t="s">
        <v>365</v>
      </c>
      <c r="B94" s="28">
        <v>1</v>
      </c>
      <c r="C94" s="28" t="s">
        <v>148</v>
      </c>
      <c r="D94" s="28" t="s">
        <v>121</v>
      </c>
      <c r="E94" s="28">
        <v>10</v>
      </c>
      <c r="F94" s="30" t="s">
        <v>375</v>
      </c>
      <c r="G94" s="28" t="s">
        <v>36</v>
      </c>
      <c r="H94" s="28">
        <v>2024</v>
      </c>
      <c r="I94" s="28">
        <v>400</v>
      </c>
      <c r="J94" s="28">
        <v>0</v>
      </c>
      <c r="K94" s="28"/>
      <c r="L94" s="28"/>
      <c r="M94" s="28"/>
      <c r="N94" s="28">
        <v>400</v>
      </c>
      <c r="O94" s="30" t="s">
        <v>171</v>
      </c>
      <c r="P94" s="28" t="s">
        <v>31</v>
      </c>
      <c r="Q94" s="30" t="s">
        <v>134</v>
      </c>
      <c r="R94" s="30"/>
    </row>
    <row r="95" s="9" customFormat="1" ht="22" customHeight="1" spans="1:18">
      <c r="A95" s="52" t="s">
        <v>376</v>
      </c>
      <c r="B95" s="28">
        <v>1</v>
      </c>
      <c r="C95" s="28" t="s">
        <v>26</v>
      </c>
      <c r="D95" s="28" t="s">
        <v>121</v>
      </c>
      <c r="E95" s="28">
        <v>10</v>
      </c>
      <c r="F95" s="30" t="s">
        <v>377</v>
      </c>
      <c r="G95" s="28" t="s">
        <v>36</v>
      </c>
      <c r="H95" s="28">
        <v>2024</v>
      </c>
      <c r="I95" s="28">
        <v>500</v>
      </c>
      <c r="J95" s="28">
        <v>0</v>
      </c>
      <c r="K95" s="28"/>
      <c r="L95" s="28"/>
      <c r="M95" s="28"/>
      <c r="N95" s="28">
        <v>500</v>
      </c>
      <c r="O95" s="30" t="s">
        <v>171</v>
      </c>
      <c r="P95" s="28" t="s">
        <v>31</v>
      </c>
      <c r="Q95" s="30" t="s">
        <v>134</v>
      </c>
      <c r="R95" s="30"/>
    </row>
    <row r="96" s="1" customFormat="1" ht="22" customHeight="1" spans="1:18">
      <c r="A96" s="51" t="s">
        <v>382</v>
      </c>
      <c r="B96" s="28"/>
      <c r="C96" s="28"/>
      <c r="D96" s="28" t="s">
        <v>66</v>
      </c>
      <c r="E96" s="28"/>
      <c r="F96" s="27"/>
      <c r="G96" s="28" t="s">
        <v>22</v>
      </c>
      <c r="H96" s="28"/>
      <c r="I96" s="28">
        <v>0</v>
      </c>
      <c r="J96" s="28" t="s">
        <v>22</v>
      </c>
      <c r="K96" s="28"/>
      <c r="L96" s="28"/>
      <c r="M96" s="28"/>
      <c r="N96" s="28"/>
      <c r="O96" s="28" t="s">
        <v>22</v>
      </c>
      <c r="P96" s="28" t="s">
        <v>22</v>
      </c>
      <c r="Q96" s="28" t="s">
        <v>22</v>
      </c>
      <c r="R96" s="30"/>
    </row>
    <row r="97" s="1" customFormat="1" ht="22" customHeight="1" spans="1:18">
      <c r="A97" s="51" t="s">
        <v>383</v>
      </c>
      <c r="B97" s="28"/>
      <c r="C97" s="28" t="s">
        <v>22</v>
      </c>
      <c r="D97" s="28" t="s">
        <v>22</v>
      </c>
      <c r="E97" s="28" t="s">
        <v>22</v>
      </c>
      <c r="F97" s="28" t="s">
        <v>22</v>
      </c>
      <c r="G97" s="28" t="s">
        <v>22</v>
      </c>
      <c r="H97" s="28"/>
      <c r="I97" s="28">
        <v>0</v>
      </c>
      <c r="J97" s="28" t="s">
        <v>22</v>
      </c>
      <c r="K97" s="28"/>
      <c r="L97" s="28"/>
      <c r="M97" s="28"/>
      <c r="N97" s="28" t="s">
        <v>22</v>
      </c>
      <c r="O97" s="28" t="s">
        <v>22</v>
      </c>
      <c r="P97" s="28" t="s">
        <v>22</v>
      </c>
      <c r="Q97" s="28" t="s">
        <v>22</v>
      </c>
      <c r="R97" s="30"/>
    </row>
    <row r="98" s="1" customFormat="1" ht="22" customHeight="1" spans="1:18">
      <c r="A98" s="53" t="s">
        <v>384</v>
      </c>
      <c r="B98" s="28">
        <v>1</v>
      </c>
      <c r="C98" s="28" t="s">
        <v>26</v>
      </c>
      <c r="D98" s="28" t="s">
        <v>66</v>
      </c>
      <c r="E98" s="28">
        <v>1</v>
      </c>
      <c r="F98" s="27" t="s">
        <v>385</v>
      </c>
      <c r="G98" s="28"/>
      <c r="H98" s="28"/>
      <c r="I98" s="28"/>
      <c r="J98" s="28"/>
      <c r="K98" s="28"/>
      <c r="L98" s="28"/>
      <c r="M98" s="28"/>
      <c r="N98" s="28"/>
      <c r="O98" s="28" t="s">
        <v>214</v>
      </c>
      <c r="P98" s="28"/>
      <c r="Q98" s="28"/>
      <c r="R98" s="30"/>
    </row>
    <row r="99" s="2" customFormat="1" ht="22" customHeight="1" spans="1:18">
      <c r="A99" s="54" t="s">
        <v>389</v>
      </c>
      <c r="B99" s="25"/>
      <c r="C99" s="25" t="s">
        <v>22</v>
      </c>
      <c r="D99" s="25" t="s">
        <v>22</v>
      </c>
      <c r="E99" s="25" t="s">
        <v>22</v>
      </c>
      <c r="F99" s="25" t="s">
        <v>22</v>
      </c>
      <c r="G99" s="25" t="s">
        <v>22</v>
      </c>
      <c r="H99" s="25" t="s">
        <v>22</v>
      </c>
      <c r="I99" s="25">
        <f t="shared" ref="I99:N99" si="21">SUM(I106,I103,I105,I100)</f>
        <v>1318</v>
      </c>
      <c r="J99" s="25">
        <f t="shared" si="21"/>
        <v>300</v>
      </c>
      <c r="K99" s="25">
        <f t="shared" si="21"/>
        <v>0</v>
      </c>
      <c r="L99" s="25">
        <f t="shared" si="21"/>
        <v>660</v>
      </c>
      <c r="M99" s="25">
        <f t="shared" si="21"/>
        <v>278</v>
      </c>
      <c r="N99" s="25">
        <f t="shared" si="21"/>
        <v>80</v>
      </c>
      <c r="O99" s="25" t="s">
        <v>22</v>
      </c>
      <c r="P99" s="25" t="s">
        <v>22</v>
      </c>
      <c r="Q99" s="25" t="s">
        <v>22</v>
      </c>
      <c r="R99" s="30"/>
    </row>
    <row r="100" s="1" customFormat="1" ht="22" customHeight="1" spans="1:18">
      <c r="A100" s="53" t="s">
        <v>390</v>
      </c>
      <c r="B100" s="28">
        <f>SUM(B101:B102)</f>
        <v>2</v>
      </c>
      <c r="C100" s="28"/>
      <c r="D100" s="28" t="s">
        <v>391</v>
      </c>
      <c r="E100" s="28">
        <f t="shared" ref="E100:N100" si="22">SUM(E101:E102)</f>
        <v>806</v>
      </c>
      <c r="F100" s="27"/>
      <c r="G100" s="28"/>
      <c r="H100" s="28"/>
      <c r="I100" s="28">
        <f t="shared" si="22"/>
        <v>318</v>
      </c>
      <c r="J100" s="28">
        <f t="shared" si="22"/>
        <v>0</v>
      </c>
      <c r="K100" s="28">
        <f t="shared" si="22"/>
        <v>0</v>
      </c>
      <c r="L100" s="28">
        <f t="shared" si="22"/>
        <v>160</v>
      </c>
      <c r="M100" s="28">
        <f t="shared" si="22"/>
        <v>78</v>
      </c>
      <c r="N100" s="28">
        <f t="shared" si="22"/>
        <v>80</v>
      </c>
      <c r="O100" s="28" t="s">
        <v>168</v>
      </c>
      <c r="P100" s="28"/>
      <c r="Q100" s="28"/>
      <c r="R100" s="30"/>
    </row>
    <row r="101" s="1" customFormat="1" ht="22" customHeight="1" spans="1:18">
      <c r="A101" s="53" t="s">
        <v>400</v>
      </c>
      <c r="B101" s="28">
        <v>1</v>
      </c>
      <c r="C101" s="28" t="s">
        <v>26</v>
      </c>
      <c r="D101" s="28" t="s">
        <v>249</v>
      </c>
      <c r="E101" s="28">
        <v>800</v>
      </c>
      <c r="F101" s="27" t="s">
        <v>401</v>
      </c>
      <c r="G101" s="28" t="s">
        <v>36</v>
      </c>
      <c r="H101" s="28">
        <v>2024</v>
      </c>
      <c r="I101" s="28">
        <v>240</v>
      </c>
      <c r="J101" s="28">
        <v>0</v>
      </c>
      <c r="K101" s="28"/>
      <c r="L101" s="28">
        <v>160</v>
      </c>
      <c r="M101" s="28"/>
      <c r="N101" s="28">
        <v>80</v>
      </c>
      <c r="O101" s="28" t="s">
        <v>37</v>
      </c>
      <c r="P101" s="28" t="s">
        <v>217</v>
      </c>
      <c r="Q101" s="28" t="s">
        <v>32</v>
      </c>
      <c r="R101" s="30"/>
    </row>
    <row r="102" s="1" customFormat="1" ht="22" customHeight="1" spans="1:18">
      <c r="A102" s="53" t="s">
        <v>402</v>
      </c>
      <c r="B102" s="28">
        <v>1</v>
      </c>
      <c r="C102" s="28" t="s">
        <v>26</v>
      </c>
      <c r="D102" s="28" t="s">
        <v>395</v>
      </c>
      <c r="E102" s="28">
        <v>6</v>
      </c>
      <c r="F102" s="27" t="s">
        <v>403</v>
      </c>
      <c r="G102" s="28" t="s">
        <v>399</v>
      </c>
      <c r="H102" s="28">
        <v>2024</v>
      </c>
      <c r="I102" s="28">
        <v>78</v>
      </c>
      <c r="J102" s="28">
        <v>0</v>
      </c>
      <c r="K102" s="28"/>
      <c r="L102" s="28"/>
      <c r="M102" s="28">
        <v>78</v>
      </c>
      <c r="N102" s="28">
        <v>0</v>
      </c>
      <c r="O102" s="28" t="s">
        <v>37</v>
      </c>
      <c r="P102" s="28" t="s">
        <v>81</v>
      </c>
      <c r="Q102" s="28" t="s">
        <v>32</v>
      </c>
      <c r="R102" s="30"/>
    </row>
    <row r="103" s="1" customFormat="1" ht="22" customHeight="1" spans="1:18">
      <c r="A103" s="27" t="s">
        <v>409</v>
      </c>
      <c r="B103" s="28">
        <f>SUM(B104:B104)</f>
        <v>1</v>
      </c>
      <c r="C103" s="28" t="s">
        <v>26</v>
      </c>
      <c r="D103" s="28" t="s">
        <v>410</v>
      </c>
      <c r="E103" s="28">
        <f>SUM(E104:E104)</f>
        <v>6</v>
      </c>
      <c r="F103" s="27" t="s">
        <v>411</v>
      </c>
      <c r="G103" s="28" t="s">
        <v>36</v>
      </c>
      <c r="H103" s="28"/>
      <c r="I103" s="28">
        <f>SUM(I104:I105)</f>
        <v>500</v>
      </c>
      <c r="J103" s="28" t="s">
        <v>22</v>
      </c>
      <c r="K103" s="28">
        <f>SUM(K104:K104)</f>
        <v>0</v>
      </c>
      <c r="L103" s="28">
        <f>SUM(L104:L104)</f>
        <v>500</v>
      </c>
      <c r="M103" s="28">
        <f>SUM(M104:M104)</f>
        <v>0</v>
      </c>
      <c r="N103" s="28">
        <f>SUM(N104:N104)</f>
        <v>0</v>
      </c>
      <c r="O103" s="28" t="s">
        <v>412</v>
      </c>
      <c r="P103" s="27" t="s">
        <v>81</v>
      </c>
      <c r="Q103" s="27" t="s">
        <v>32</v>
      </c>
      <c r="R103" s="30"/>
    </row>
    <row r="104" s="5" customFormat="1" ht="22" customHeight="1" spans="1:18">
      <c r="A104" s="51" t="s">
        <v>413</v>
      </c>
      <c r="B104" s="34">
        <v>1</v>
      </c>
      <c r="C104" s="34" t="s">
        <v>26</v>
      </c>
      <c r="D104" s="34" t="s">
        <v>410</v>
      </c>
      <c r="E104" s="34">
        <v>6</v>
      </c>
      <c r="F104" s="33" t="s">
        <v>414</v>
      </c>
      <c r="G104" s="28" t="s">
        <v>332</v>
      </c>
      <c r="H104" s="34">
        <v>2024</v>
      </c>
      <c r="I104" s="57">
        <v>500</v>
      </c>
      <c r="J104" s="57"/>
      <c r="K104" s="57"/>
      <c r="L104" s="57">
        <v>500</v>
      </c>
      <c r="M104" s="57"/>
      <c r="N104" s="34">
        <v>0</v>
      </c>
      <c r="O104" s="34" t="s">
        <v>412</v>
      </c>
      <c r="P104" s="34" t="s">
        <v>81</v>
      </c>
      <c r="Q104" s="34" t="s">
        <v>32</v>
      </c>
      <c r="R104" s="34"/>
    </row>
    <row r="105" s="1" customFormat="1" ht="22" customHeight="1" spans="1:18">
      <c r="A105" s="27" t="s">
        <v>417</v>
      </c>
      <c r="B105" s="28"/>
      <c r="C105" s="28"/>
      <c r="D105" s="28" t="s">
        <v>66</v>
      </c>
      <c r="E105" s="28"/>
      <c r="F105" s="27" t="s">
        <v>418</v>
      </c>
      <c r="G105" s="28"/>
      <c r="H105" s="28"/>
      <c r="I105" s="28">
        <v>0</v>
      </c>
      <c r="J105" s="28" t="s">
        <v>22</v>
      </c>
      <c r="K105" s="28"/>
      <c r="L105" s="28"/>
      <c r="M105" s="28"/>
      <c r="N105" s="28"/>
      <c r="O105" s="28" t="s">
        <v>37</v>
      </c>
      <c r="P105" s="28"/>
      <c r="Q105" s="28"/>
      <c r="R105" s="30"/>
    </row>
    <row r="106" s="1" customFormat="1" ht="22" customHeight="1" spans="1:18">
      <c r="A106" s="27" t="s">
        <v>419</v>
      </c>
      <c r="B106" s="28">
        <f>SUM(B107:B108)</f>
        <v>2</v>
      </c>
      <c r="C106" s="28"/>
      <c r="D106" s="28" t="s">
        <v>410</v>
      </c>
      <c r="E106" s="28"/>
      <c r="F106" s="27" t="s">
        <v>420</v>
      </c>
      <c r="G106" s="28"/>
      <c r="H106" s="28"/>
      <c r="I106" s="28">
        <f t="shared" ref="I106:N106" si="23">SUM(I107:I108)</f>
        <v>500</v>
      </c>
      <c r="J106" s="28">
        <f t="shared" si="23"/>
        <v>300</v>
      </c>
      <c r="K106" s="28">
        <f t="shared" si="23"/>
        <v>0</v>
      </c>
      <c r="L106" s="28">
        <f t="shared" si="23"/>
        <v>0</v>
      </c>
      <c r="M106" s="28">
        <f t="shared" si="23"/>
        <v>200</v>
      </c>
      <c r="N106" s="28">
        <f t="shared" si="23"/>
        <v>0</v>
      </c>
      <c r="O106" s="28" t="s">
        <v>214</v>
      </c>
      <c r="P106" s="28"/>
      <c r="Q106" s="28"/>
      <c r="R106" s="30"/>
    </row>
    <row r="107" s="1" customFormat="1" ht="22" customHeight="1" spans="1:18">
      <c r="A107" s="27" t="s">
        <v>429</v>
      </c>
      <c r="B107" s="28">
        <v>1</v>
      </c>
      <c r="C107" s="28" t="s">
        <v>26</v>
      </c>
      <c r="D107" s="28" t="s">
        <v>410</v>
      </c>
      <c r="E107" s="28">
        <v>1</v>
      </c>
      <c r="F107" s="27" t="s">
        <v>430</v>
      </c>
      <c r="G107" s="31" t="s">
        <v>332</v>
      </c>
      <c r="H107" s="28">
        <v>2024</v>
      </c>
      <c r="I107" s="28">
        <v>300</v>
      </c>
      <c r="J107" s="28">
        <v>300</v>
      </c>
      <c r="K107" s="28"/>
      <c r="L107" s="28"/>
      <c r="M107" s="28"/>
      <c r="N107" s="28">
        <v>0</v>
      </c>
      <c r="O107" s="28" t="s">
        <v>214</v>
      </c>
      <c r="P107" s="28" t="s">
        <v>81</v>
      </c>
      <c r="Q107" s="28" t="s">
        <v>32</v>
      </c>
      <c r="R107" s="30"/>
    </row>
    <row r="108" s="3" customFormat="1" ht="22" customHeight="1" spans="1:18">
      <c r="A108" s="29" t="s">
        <v>423</v>
      </c>
      <c r="B108" s="31">
        <v>1</v>
      </c>
      <c r="C108" s="31" t="s">
        <v>26</v>
      </c>
      <c r="D108" s="31" t="s">
        <v>410</v>
      </c>
      <c r="E108" s="31">
        <v>1</v>
      </c>
      <c r="F108" s="29" t="s">
        <v>428</v>
      </c>
      <c r="G108" s="31" t="s">
        <v>431</v>
      </c>
      <c r="H108" s="55">
        <v>2024</v>
      </c>
      <c r="I108" s="58">
        <v>200</v>
      </c>
      <c r="J108" s="31">
        <v>0</v>
      </c>
      <c r="K108" s="59"/>
      <c r="L108" s="59"/>
      <c r="M108" s="59">
        <v>200</v>
      </c>
      <c r="N108" s="31">
        <v>0</v>
      </c>
      <c r="O108" s="31" t="s">
        <v>37</v>
      </c>
      <c r="P108" s="31" t="s">
        <v>81</v>
      </c>
      <c r="Q108" s="31" t="s">
        <v>32</v>
      </c>
      <c r="R108" s="60"/>
    </row>
    <row r="109" s="2" customFormat="1" ht="22" customHeight="1" spans="1:18">
      <c r="A109" s="26" t="s">
        <v>434</v>
      </c>
      <c r="B109" s="25"/>
      <c r="C109" s="25" t="s">
        <v>22</v>
      </c>
      <c r="D109" s="25" t="s">
        <v>22</v>
      </c>
      <c r="E109" s="25" t="s">
        <v>22</v>
      </c>
      <c r="F109" s="25" t="s">
        <v>22</v>
      </c>
      <c r="G109" s="25" t="s">
        <v>22</v>
      </c>
      <c r="H109" s="25" t="s">
        <v>22</v>
      </c>
      <c r="I109" s="25">
        <f t="shared" ref="I109:N109" si="24">SUM(I118,I117,I115,I114,I112,I110)</f>
        <v>2076</v>
      </c>
      <c r="J109" s="25">
        <f t="shared" si="24"/>
        <v>0</v>
      </c>
      <c r="K109" s="25">
        <f t="shared" si="24"/>
        <v>0</v>
      </c>
      <c r="L109" s="25">
        <f t="shared" si="24"/>
        <v>2076</v>
      </c>
      <c r="M109" s="25">
        <f t="shared" si="24"/>
        <v>0</v>
      </c>
      <c r="N109" s="25">
        <f t="shared" si="24"/>
        <v>0</v>
      </c>
      <c r="O109" s="25" t="s">
        <v>22</v>
      </c>
      <c r="P109" s="28"/>
      <c r="Q109" s="28"/>
      <c r="R109" s="30"/>
    </row>
    <row r="110" s="1" customFormat="1" ht="22" customHeight="1" spans="1:18">
      <c r="A110" s="50" t="s">
        <v>435</v>
      </c>
      <c r="B110" s="28">
        <f>SUM(B111:B111)</f>
        <v>1</v>
      </c>
      <c r="C110" s="28"/>
      <c r="D110" s="28" t="s">
        <v>66</v>
      </c>
      <c r="E110" s="28"/>
      <c r="F110" s="27"/>
      <c r="G110" s="28"/>
      <c r="H110" s="28"/>
      <c r="I110" s="28">
        <f>SUM(I111:I111)</f>
        <v>1000</v>
      </c>
      <c r="J110" s="28">
        <v>0</v>
      </c>
      <c r="K110" s="28">
        <f>SUM(K111:K111)</f>
        <v>0</v>
      </c>
      <c r="L110" s="28">
        <f>SUM(L111:L111)</f>
        <v>1000</v>
      </c>
      <c r="M110" s="28">
        <f>SUM(M111:M111)</f>
        <v>0</v>
      </c>
      <c r="N110" s="28">
        <f>SUM(N111:N111)</f>
        <v>0</v>
      </c>
      <c r="O110" s="28" t="s">
        <v>179</v>
      </c>
      <c r="P110" s="28"/>
      <c r="Q110" s="28"/>
      <c r="R110" s="30"/>
    </row>
    <row r="111" s="1" customFormat="1" ht="22" customHeight="1" spans="1:18">
      <c r="A111" s="50" t="s">
        <v>440</v>
      </c>
      <c r="B111" s="28">
        <v>1</v>
      </c>
      <c r="C111" s="28" t="s">
        <v>26</v>
      </c>
      <c r="D111" s="28" t="s">
        <v>66</v>
      </c>
      <c r="E111" s="28">
        <v>1</v>
      </c>
      <c r="F111" s="27" t="s">
        <v>441</v>
      </c>
      <c r="G111" s="34" t="s">
        <v>332</v>
      </c>
      <c r="H111" s="28">
        <v>2024</v>
      </c>
      <c r="I111" s="28">
        <v>1000</v>
      </c>
      <c r="J111" s="28">
        <v>0</v>
      </c>
      <c r="K111" s="28"/>
      <c r="L111" s="28">
        <v>1000</v>
      </c>
      <c r="M111" s="28"/>
      <c r="N111" s="28">
        <v>0</v>
      </c>
      <c r="O111" s="28" t="s">
        <v>179</v>
      </c>
      <c r="P111" s="28" t="s">
        <v>81</v>
      </c>
      <c r="Q111" s="28" t="s">
        <v>32</v>
      </c>
      <c r="R111" s="30"/>
    </row>
    <row r="112" s="1" customFormat="1" ht="22" customHeight="1" spans="1:18">
      <c r="A112" s="50" t="s">
        <v>444</v>
      </c>
      <c r="B112" s="28">
        <f>SUM(B113:B113)</f>
        <v>1</v>
      </c>
      <c r="C112" s="28"/>
      <c r="D112" s="28" t="s">
        <v>66</v>
      </c>
      <c r="E112" s="28"/>
      <c r="F112" s="27"/>
      <c r="G112" s="28"/>
      <c r="H112" s="28"/>
      <c r="I112" s="28">
        <f>SUM(I113:I113)</f>
        <v>976</v>
      </c>
      <c r="J112" s="28">
        <v>0</v>
      </c>
      <c r="K112" s="28">
        <f>SUM(K113:K113)</f>
        <v>0</v>
      </c>
      <c r="L112" s="28">
        <f>SUM(L113:L113)</f>
        <v>976</v>
      </c>
      <c r="M112" s="28"/>
      <c r="N112" s="28">
        <f>SUM(N113:N113)</f>
        <v>0</v>
      </c>
      <c r="O112" s="28" t="s">
        <v>179</v>
      </c>
      <c r="P112" s="28"/>
      <c r="Q112" s="28"/>
      <c r="R112" s="30"/>
    </row>
    <row r="113" s="1" customFormat="1" ht="22" customHeight="1" spans="1:18">
      <c r="A113" s="50" t="s">
        <v>448</v>
      </c>
      <c r="B113" s="28">
        <v>1</v>
      </c>
      <c r="C113" s="28" t="s">
        <v>26</v>
      </c>
      <c r="D113" s="28" t="s">
        <v>66</v>
      </c>
      <c r="E113" s="28">
        <v>1</v>
      </c>
      <c r="F113" s="27" t="s">
        <v>449</v>
      </c>
      <c r="G113" s="28" t="s">
        <v>332</v>
      </c>
      <c r="H113" s="28">
        <v>2024</v>
      </c>
      <c r="I113" s="28">
        <v>976</v>
      </c>
      <c r="J113" s="28">
        <v>0</v>
      </c>
      <c r="K113" s="28"/>
      <c r="L113" s="28">
        <v>976</v>
      </c>
      <c r="M113" s="28"/>
      <c r="N113" s="28">
        <v>0</v>
      </c>
      <c r="O113" s="28" t="s">
        <v>179</v>
      </c>
      <c r="P113" s="28" t="s">
        <v>81</v>
      </c>
      <c r="Q113" s="28" t="s">
        <v>32</v>
      </c>
      <c r="R113" s="30"/>
    </row>
    <row r="114" s="1" customFormat="1" ht="22" customHeight="1" spans="1:18">
      <c r="A114" s="50" t="s">
        <v>453</v>
      </c>
      <c r="B114" s="28"/>
      <c r="C114" s="28" t="s">
        <v>139</v>
      </c>
      <c r="D114" s="28" t="s">
        <v>66</v>
      </c>
      <c r="E114" s="28"/>
      <c r="F114" s="27"/>
      <c r="G114" s="28"/>
      <c r="H114" s="28"/>
      <c r="I114" s="28"/>
      <c r="J114" s="28">
        <v>0</v>
      </c>
      <c r="K114" s="28"/>
      <c r="L114" s="28"/>
      <c r="M114" s="28"/>
      <c r="N114" s="28"/>
      <c r="O114" s="28" t="s">
        <v>182</v>
      </c>
      <c r="P114" s="28"/>
      <c r="Q114" s="28"/>
      <c r="R114" s="30"/>
    </row>
    <row r="115" s="1" customFormat="1" ht="22" customHeight="1" spans="1:18">
      <c r="A115" s="50" t="s">
        <v>454</v>
      </c>
      <c r="B115" s="28">
        <f>SUM(B116:B116)</f>
        <v>1</v>
      </c>
      <c r="C115" s="28" t="s">
        <v>26</v>
      </c>
      <c r="D115" s="28" t="s">
        <v>66</v>
      </c>
      <c r="E115" s="28">
        <f>SUM(E116:E116)</f>
        <v>2</v>
      </c>
      <c r="F115" s="27" t="s">
        <v>455</v>
      </c>
      <c r="G115" s="28"/>
      <c r="H115" s="28"/>
      <c r="I115" s="28">
        <f>SUM(I116:I116)</f>
        <v>100</v>
      </c>
      <c r="J115" s="28">
        <v>0</v>
      </c>
      <c r="K115" s="28">
        <f>SUM(K116:K116)</f>
        <v>0</v>
      </c>
      <c r="L115" s="28">
        <f>SUM(L116:L116)</f>
        <v>100</v>
      </c>
      <c r="M115" s="28">
        <f>SUM(M116:M116)</f>
        <v>0</v>
      </c>
      <c r="N115" s="28">
        <f>SUM(N116:N116)</f>
        <v>0</v>
      </c>
      <c r="O115" s="28" t="s">
        <v>456</v>
      </c>
      <c r="P115" s="28"/>
      <c r="Q115" s="28" t="s">
        <v>32</v>
      </c>
      <c r="R115" s="30"/>
    </row>
    <row r="116" s="13" customFormat="1" ht="22" customHeight="1" spans="1:18">
      <c r="A116" s="50" t="s">
        <v>464</v>
      </c>
      <c r="B116" s="28">
        <v>1</v>
      </c>
      <c r="C116" s="28" t="s">
        <v>26</v>
      </c>
      <c r="D116" s="28" t="s">
        <v>66</v>
      </c>
      <c r="E116" s="28">
        <v>2</v>
      </c>
      <c r="F116" s="27" t="s">
        <v>465</v>
      </c>
      <c r="G116" s="28" t="s">
        <v>466</v>
      </c>
      <c r="H116" s="28">
        <v>2024</v>
      </c>
      <c r="I116" s="28">
        <v>100</v>
      </c>
      <c r="J116" s="28">
        <v>0</v>
      </c>
      <c r="K116" s="28"/>
      <c r="L116" s="28">
        <v>100</v>
      </c>
      <c r="M116" s="28"/>
      <c r="N116" s="28">
        <v>0</v>
      </c>
      <c r="O116" s="28" t="s">
        <v>456</v>
      </c>
      <c r="P116" s="28" t="s">
        <v>81</v>
      </c>
      <c r="Q116" s="28"/>
      <c r="R116" s="30"/>
    </row>
    <row r="117" s="10" customFormat="1" ht="22" customHeight="1" spans="1:18">
      <c r="A117" s="50" t="s">
        <v>467</v>
      </c>
      <c r="B117" s="28" t="e">
        <f>SUM(#REF!)</f>
        <v>#REF!</v>
      </c>
      <c r="C117" s="28"/>
      <c r="D117" s="28" t="s">
        <v>66</v>
      </c>
      <c r="E117" s="28">
        <v>18</v>
      </c>
      <c r="F117" s="27"/>
      <c r="G117" s="28"/>
      <c r="H117" s="28"/>
      <c r="I117" s="28"/>
      <c r="J117" s="28">
        <v>0</v>
      </c>
      <c r="K117" s="28"/>
      <c r="L117" s="28"/>
      <c r="M117" s="28"/>
      <c r="N117" s="28"/>
      <c r="O117" s="28" t="s">
        <v>456</v>
      </c>
      <c r="P117" s="28"/>
      <c r="Q117" s="28"/>
      <c r="R117" s="28"/>
    </row>
    <row r="118" s="1" customFormat="1" ht="35" customHeight="1" spans="1:18">
      <c r="A118" s="50" t="s">
        <v>473</v>
      </c>
      <c r="B118" s="28" t="e">
        <f>SUM(#REF!)</f>
        <v>#REF!</v>
      </c>
      <c r="C118" s="28"/>
      <c r="D118" s="28" t="s">
        <v>66</v>
      </c>
      <c r="E118" s="28" t="e">
        <f>SUM(#REF!)</f>
        <v>#REF!</v>
      </c>
      <c r="F118" s="33" t="s">
        <v>474</v>
      </c>
      <c r="G118" s="28"/>
      <c r="H118" s="28"/>
      <c r="I118" s="28"/>
      <c r="J118" s="28"/>
      <c r="K118" s="28"/>
      <c r="L118" s="28"/>
      <c r="M118" s="28"/>
      <c r="N118" s="28"/>
      <c r="O118" s="28" t="s">
        <v>475</v>
      </c>
      <c r="P118" s="28"/>
      <c r="Q118" s="28"/>
      <c r="R118" s="30"/>
    </row>
    <row r="119" s="2" customFormat="1" ht="22" customHeight="1" spans="1:18">
      <c r="A119" s="26" t="s">
        <v>481</v>
      </c>
      <c r="B119" s="25">
        <f>B120+B122+B128+B135</f>
        <v>3</v>
      </c>
      <c r="C119" s="25" t="s">
        <v>22</v>
      </c>
      <c r="D119" s="25" t="s">
        <v>22</v>
      </c>
      <c r="E119" s="25" t="s">
        <v>22</v>
      </c>
      <c r="F119" s="26" t="s">
        <v>22</v>
      </c>
      <c r="G119" s="25" t="s">
        <v>22</v>
      </c>
      <c r="H119" s="25" t="s">
        <v>22</v>
      </c>
      <c r="I119" s="25">
        <f t="shared" ref="I119:N119" si="25">I120+I122+I128+I135</f>
        <v>102</v>
      </c>
      <c r="J119" s="25">
        <f>J122+J128+J135</f>
        <v>40</v>
      </c>
      <c r="K119" s="25">
        <f t="shared" si="25"/>
        <v>0</v>
      </c>
      <c r="L119" s="25">
        <f t="shared" si="25"/>
        <v>62</v>
      </c>
      <c r="M119" s="25">
        <f t="shared" si="25"/>
        <v>0</v>
      </c>
      <c r="N119" s="25">
        <f t="shared" si="25"/>
        <v>0</v>
      </c>
      <c r="O119" s="25" t="s">
        <v>22</v>
      </c>
      <c r="P119" s="28"/>
      <c r="Q119" s="28"/>
      <c r="R119" s="30"/>
    </row>
    <row r="120" s="2" customFormat="1" ht="22" customHeight="1" spans="1:18">
      <c r="A120" s="26" t="s">
        <v>482</v>
      </c>
      <c r="B120" s="28">
        <f>SUM(B121:B121)</f>
        <v>1</v>
      </c>
      <c r="C120" s="28"/>
      <c r="D120" s="28" t="s">
        <v>249</v>
      </c>
      <c r="E120" s="28">
        <f>SUM(E121:E121)</f>
        <v>30</v>
      </c>
      <c r="F120" s="27" t="s">
        <v>483</v>
      </c>
      <c r="G120" s="28"/>
      <c r="H120" s="28"/>
      <c r="I120" s="28">
        <f>SUM(I121:I121)</f>
        <v>42</v>
      </c>
      <c r="J120" s="28">
        <v>0</v>
      </c>
      <c r="K120" s="28">
        <f>SUM(K121:K121)</f>
        <v>0</v>
      </c>
      <c r="L120" s="28">
        <f>SUM(L121:L121)</f>
        <v>42</v>
      </c>
      <c r="M120" s="28">
        <f>SUM(M121:M121)</f>
        <v>0</v>
      </c>
      <c r="N120" s="28">
        <f>SUM(N121:N121)</f>
        <v>0</v>
      </c>
      <c r="O120" s="28" t="s">
        <v>484</v>
      </c>
      <c r="P120" s="28"/>
      <c r="Q120" s="28"/>
      <c r="R120" s="30"/>
    </row>
    <row r="121" s="2" customFormat="1" ht="22" customHeight="1" spans="1:18">
      <c r="A121" s="30" t="s">
        <v>490</v>
      </c>
      <c r="B121" s="25">
        <v>1</v>
      </c>
      <c r="C121" s="28" t="s">
        <v>139</v>
      </c>
      <c r="D121" s="28" t="s">
        <v>249</v>
      </c>
      <c r="E121" s="28">
        <v>30</v>
      </c>
      <c r="F121" s="27" t="s">
        <v>483</v>
      </c>
      <c r="G121" s="56" t="s">
        <v>36</v>
      </c>
      <c r="H121" s="28">
        <v>2024</v>
      </c>
      <c r="I121" s="28">
        <v>42</v>
      </c>
      <c r="J121" s="28">
        <v>0</v>
      </c>
      <c r="K121" s="28"/>
      <c r="L121" s="28">
        <v>42</v>
      </c>
      <c r="M121" s="28"/>
      <c r="N121" s="28">
        <v>0</v>
      </c>
      <c r="O121" s="28" t="s">
        <v>487</v>
      </c>
      <c r="P121" s="28" t="s">
        <v>217</v>
      </c>
      <c r="Q121" s="28" t="s">
        <v>32</v>
      </c>
      <c r="R121" s="30"/>
    </row>
    <row r="122" s="2" customFormat="1" ht="22" customHeight="1" spans="1:18">
      <c r="A122" s="26" t="s">
        <v>492</v>
      </c>
      <c r="B122" s="25">
        <f>B123+B125+B126</f>
        <v>2</v>
      </c>
      <c r="C122" s="28" t="s">
        <v>22</v>
      </c>
      <c r="D122" s="28" t="s">
        <v>22</v>
      </c>
      <c r="E122" s="28" t="s">
        <v>22</v>
      </c>
      <c r="F122" s="27" t="s">
        <v>22</v>
      </c>
      <c r="G122" s="28" t="s">
        <v>22</v>
      </c>
      <c r="H122" s="28" t="s">
        <v>22</v>
      </c>
      <c r="I122" s="28">
        <f t="shared" ref="I122:M122" si="26">I123+I125+I126</f>
        <v>60</v>
      </c>
      <c r="J122" s="28">
        <f>J123+J125</f>
        <v>40</v>
      </c>
      <c r="K122" s="28">
        <f t="shared" si="26"/>
        <v>0</v>
      </c>
      <c r="L122" s="28">
        <f t="shared" si="26"/>
        <v>20</v>
      </c>
      <c r="M122" s="28">
        <f t="shared" si="26"/>
        <v>0</v>
      </c>
      <c r="N122" s="28">
        <v>0</v>
      </c>
      <c r="O122" s="28" t="s">
        <v>22</v>
      </c>
      <c r="P122" s="28"/>
      <c r="Q122" s="28"/>
      <c r="R122" s="30"/>
    </row>
    <row r="123" s="1" customFormat="1" ht="22" customHeight="1" spans="1:18">
      <c r="A123" s="50" t="s">
        <v>493</v>
      </c>
      <c r="B123" s="28">
        <f>SUM(B124:B124)</f>
        <v>1</v>
      </c>
      <c r="C123" s="28"/>
      <c r="D123" s="28" t="s">
        <v>66</v>
      </c>
      <c r="E123" s="28">
        <v>4</v>
      </c>
      <c r="F123" s="27" t="s">
        <v>494</v>
      </c>
      <c r="G123" s="28"/>
      <c r="H123" s="28"/>
      <c r="I123" s="28">
        <f>SUM(I124:I124)</f>
        <v>40</v>
      </c>
      <c r="J123" s="28">
        <f>SUM(J124:J124)</f>
        <v>40</v>
      </c>
      <c r="K123" s="28"/>
      <c r="L123" s="28"/>
      <c r="M123" s="28"/>
      <c r="N123" s="28">
        <f>SUM(N124:N124)</f>
        <v>0</v>
      </c>
      <c r="O123" s="28" t="s">
        <v>495</v>
      </c>
      <c r="P123" s="28"/>
      <c r="Q123" s="28"/>
      <c r="R123" s="30"/>
    </row>
    <row r="124" s="1" customFormat="1" ht="22" customHeight="1" spans="1:18">
      <c r="A124" s="50" t="s">
        <v>499</v>
      </c>
      <c r="B124" s="28">
        <v>1</v>
      </c>
      <c r="C124" s="28" t="s">
        <v>26</v>
      </c>
      <c r="D124" s="28" t="s">
        <v>66</v>
      </c>
      <c r="E124" s="28">
        <v>1</v>
      </c>
      <c r="F124" s="30" t="s">
        <v>497</v>
      </c>
      <c r="G124" s="56" t="s">
        <v>36</v>
      </c>
      <c r="H124" s="28">
        <v>2024</v>
      </c>
      <c r="I124" s="59">
        <v>40</v>
      </c>
      <c r="J124" s="59">
        <v>40</v>
      </c>
      <c r="K124" s="28"/>
      <c r="L124" s="28"/>
      <c r="M124" s="28"/>
      <c r="N124" s="28">
        <v>0</v>
      </c>
      <c r="O124" s="28" t="s">
        <v>179</v>
      </c>
      <c r="P124" s="28" t="s">
        <v>217</v>
      </c>
      <c r="Q124" s="28" t="s">
        <v>32</v>
      </c>
      <c r="R124" s="30"/>
    </row>
    <row r="125" s="1" customFormat="1" ht="22" customHeight="1" spans="1:18">
      <c r="A125" s="50" t="s">
        <v>502</v>
      </c>
      <c r="B125" s="28">
        <v>0</v>
      </c>
      <c r="C125" s="28"/>
      <c r="D125" s="28" t="s">
        <v>173</v>
      </c>
      <c r="E125" s="28">
        <v>0</v>
      </c>
      <c r="F125" s="27"/>
      <c r="G125" s="28"/>
      <c r="H125" s="28"/>
      <c r="I125" s="28">
        <v>0</v>
      </c>
      <c r="J125" s="28">
        <v>0</v>
      </c>
      <c r="K125" s="28"/>
      <c r="L125" s="28"/>
      <c r="M125" s="28"/>
      <c r="N125" s="28">
        <v>0</v>
      </c>
      <c r="O125" s="28" t="s">
        <v>495</v>
      </c>
      <c r="P125" s="28"/>
      <c r="Q125" s="28"/>
      <c r="R125" s="30"/>
    </row>
    <row r="126" s="1" customFormat="1" ht="22" customHeight="1" spans="1:18">
      <c r="A126" s="50" t="s">
        <v>503</v>
      </c>
      <c r="B126" s="28">
        <f>SUM(B127:B127)</f>
        <v>1</v>
      </c>
      <c r="C126" s="28"/>
      <c r="D126" s="28" t="s">
        <v>66</v>
      </c>
      <c r="E126" s="28"/>
      <c r="F126" s="27"/>
      <c r="G126" s="28"/>
      <c r="H126" s="28"/>
      <c r="I126" s="28">
        <f>SUM(I127:I127)</f>
        <v>20</v>
      </c>
      <c r="J126" s="28">
        <v>0</v>
      </c>
      <c r="K126" s="28">
        <f>SUM(K127:K127)</f>
        <v>0</v>
      </c>
      <c r="L126" s="28">
        <f>SUM(L127:L127)</f>
        <v>20</v>
      </c>
      <c r="M126" s="28">
        <f>SUM(M127:M127)</f>
        <v>0</v>
      </c>
      <c r="N126" s="28">
        <f>SUM(N127:N127)</f>
        <v>0</v>
      </c>
      <c r="O126" s="28" t="s">
        <v>504</v>
      </c>
      <c r="P126" s="28"/>
      <c r="Q126" s="28"/>
      <c r="R126" s="30"/>
    </row>
    <row r="127" s="1" customFormat="1" ht="22" customHeight="1" spans="1:18">
      <c r="A127" s="50" t="s">
        <v>514</v>
      </c>
      <c r="B127" s="28">
        <v>1</v>
      </c>
      <c r="C127" s="28" t="s">
        <v>26</v>
      </c>
      <c r="D127" s="28" t="s">
        <v>66</v>
      </c>
      <c r="E127" s="28">
        <v>2</v>
      </c>
      <c r="F127" s="27" t="s">
        <v>515</v>
      </c>
      <c r="G127" s="56" t="s">
        <v>36</v>
      </c>
      <c r="H127" s="28">
        <v>2024</v>
      </c>
      <c r="I127" s="28">
        <v>20</v>
      </c>
      <c r="J127" s="28">
        <v>0</v>
      </c>
      <c r="K127" s="28"/>
      <c r="L127" s="28">
        <v>20</v>
      </c>
      <c r="M127" s="28"/>
      <c r="N127" s="28">
        <v>0</v>
      </c>
      <c r="O127" s="28" t="s">
        <v>179</v>
      </c>
      <c r="P127" s="28" t="s">
        <v>81</v>
      </c>
      <c r="Q127" s="28" t="s">
        <v>32</v>
      </c>
      <c r="R127" s="30"/>
    </row>
    <row r="128" s="2" customFormat="1" ht="22" customHeight="1" spans="1:18">
      <c r="A128" s="26" t="s">
        <v>518</v>
      </c>
      <c r="B128" s="28"/>
      <c r="C128" s="28" t="s">
        <v>22</v>
      </c>
      <c r="D128" s="28" t="s">
        <v>22</v>
      </c>
      <c r="E128" s="28" t="s">
        <v>22</v>
      </c>
      <c r="F128" s="27" t="s">
        <v>22</v>
      </c>
      <c r="G128" s="28" t="s">
        <v>22</v>
      </c>
      <c r="H128" s="28" t="s">
        <v>22</v>
      </c>
      <c r="I128" s="28">
        <f>I129+I130+I131+I132+I133+I134</f>
        <v>0</v>
      </c>
      <c r="J128" s="28">
        <v>0</v>
      </c>
      <c r="K128" s="28"/>
      <c r="L128" s="28"/>
      <c r="M128" s="28"/>
      <c r="N128" s="28">
        <f>N129+N130+N131+N132+N133+N134</f>
        <v>0</v>
      </c>
      <c r="O128" s="28" t="s">
        <v>22</v>
      </c>
      <c r="P128" s="28"/>
      <c r="Q128" s="28"/>
      <c r="R128" s="30"/>
    </row>
    <row r="129" s="2" customFormat="1" ht="22" customHeight="1" spans="1:18">
      <c r="A129" s="50" t="s">
        <v>519</v>
      </c>
      <c r="B129" s="25"/>
      <c r="C129" s="28"/>
      <c r="D129" s="28"/>
      <c r="E129" s="25"/>
      <c r="F129" s="30"/>
      <c r="G129" s="28"/>
      <c r="H129" s="28"/>
      <c r="I129" s="28"/>
      <c r="J129" s="28"/>
      <c r="K129" s="28"/>
      <c r="L129" s="28"/>
      <c r="M129" s="28"/>
      <c r="N129" s="28"/>
      <c r="O129" s="28"/>
      <c r="P129" s="28"/>
      <c r="Q129" s="28"/>
      <c r="R129" s="30"/>
    </row>
    <row r="130" s="2" customFormat="1" ht="22" customHeight="1" spans="1:18">
      <c r="A130" s="50" t="s">
        <v>520</v>
      </c>
      <c r="B130" s="30"/>
      <c r="C130" s="28"/>
      <c r="D130" s="28"/>
      <c r="E130" s="28"/>
      <c r="F130" s="30"/>
      <c r="G130" s="28"/>
      <c r="H130" s="28"/>
      <c r="I130" s="28"/>
      <c r="J130" s="28"/>
      <c r="K130" s="28"/>
      <c r="L130" s="28"/>
      <c r="M130" s="28"/>
      <c r="N130" s="28"/>
      <c r="O130" s="28"/>
      <c r="P130" s="28"/>
      <c r="Q130" s="28"/>
      <c r="R130" s="30"/>
    </row>
    <row r="131" s="2" customFormat="1" ht="22" customHeight="1" spans="1:18">
      <c r="A131" s="50" t="s">
        <v>521</v>
      </c>
      <c r="B131" s="28"/>
      <c r="C131" s="28"/>
      <c r="D131" s="28"/>
      <c r="E131" s="28"/>
      <c r="F131" s="61"/>
      <c r="G131" s="28"/>
      <c r="H131" s="28"/>
      <c r="I131" s="28"/>
      <c r="J131" s="28"/>
      <c r="K131" s="28"/>
      <c r="L131" s="28"/>
      <c r="M131" s="28"/>
      <c r="N131" s="28"/>
      <c r="O131" s="28"/>
      <c r="P131" s="28"/>
      <c r="Q131" s="28"/>
      <c r="R131" s="30"/>
    </row>
    <row r="132" s="2" customFormat="1" ht="22" customHeight="1" spans="1:18">
      <c r="A132" s="50" t="s">
        <v>522</v>
      </c>
      <c r="B132" s="25"/>
      <c r="C132" s="28"/>
      <c r="D132" s="28"/>
      <c r="E132" s="25"/>
      <c r="F132" s="26"/>
      <c r="G132" s="25"/>
      <c r="H132" s="25"/>
      <c r="I132" s="25"/>
      <c r="J132" s="28"/>
      <c r="K132" s="25"/>
      <c r="L132" s="25"/>
      <c r="M132" s="25"/>
      <c r="N132" s="25"/>
      <c r="O132" s="28"/>
      <c r="P132" s="28"/>
      <c r="Q132" s="28"/>
      <c r="R132" s="30"/>
    </row>
    <row r="133" s="2" customFormat="1" ht="22" customHeight="1" spans="1:18">
      <c r="A133" s="50" t="s">
        <v>523</v>
      </c>
      <c r="B133" s="25"/>
      <c r="C133" s="28"/>
      <c r="D133" s="28"/>
      <c r="E133" s="25"/>
      <c r="F133" s="26"/>
      <c r="G133" s="25"/>
      <c r="H133" s="25"/>
      <c r="I133" s="25"/>
      <c r="J133" s="28"/>
      <c r="K133" s="25"/>
      <c r="L133" s="25"/>
      <c r="M133" s="25"/>
      <c r="N133" s="25"/>
      <c r="O133" s="28"/>
      <c r="P133" s="28"/>
      <c r="Q133" s="28"/>
      <c r="R133" s="30"/>
    </row>
    <row r="134" s="2" customFormat="1" ht="22" customHeight="1" spans="1:18">
      <c r="A134" s="50" t="s">
        <v>524</v>
      </c>
      <c r="B134" s="25"/>
      <c r="C134" s="28"/>
      <c r="D134" s="28"/>
      <c r="E134" s="25"/>
      <c r="F134" s="26"/>
      <c r="G134" s="25"/>
      <c r="H134" s="25"/>
      <c r="I134" s="25"/>
      <c r="J134" s="28"/>
      <c r="K134" s="25"/>
      <c r="L134" s="25"/>
      <c r="M134" s="25"/>
      <c r="N134" s="25"/>
      <c r="O134" s="28"/>
      <c r="P134" s="28"/>
      <c r="Q134" s="28"/>
      <c r="R134" s="30"/>
    </row>
    <row r="135" s="2" customFormat="1" ht="22" customHeight="1" spans="1:18">
      <c r="A135" s="26" t="s">
        <v>525</v>
      </c>
      <c r="B135" s="25"/>
      <c r="C135" s="25"/>
      <c r="D135" s="25"/>
      <c r="E135" s="25"/>
      <c r="F135" s="26"/>
      <c r="G135" s="25"/>
      <c r="H135" s="25"/>
      <c r="I135" s="25"/>
      <c r="J135" s="25"/>
      <c r="K135" s="25"/>
      <c r="L135" s="25"/>
      <c r="M135" s="25"/>
      <c r="N135" s="25"/>
      <c r="O135" s="25"/>
      <c r="P135" s="28"/>
      <c r="Q135" s="28"/>
      <c r="R135" s="30"/>
    </row>
    <row r="136" s="1" customFormat="1" ht="22" customHeight="1" spans="1:18">
      <c r="A136" s="50" t="s">
        <v>526</v>
      </c>
      <c r="B136" s="28"/>
      <c r="C136" s="28"/>
      <c r="D136" s="28"/>
      <c r="E136" s="28"/>
      <c r="F136" s="27"/>
      <c r="G136" s="28"/>
      <c r="H136" s="28"/>
      <c r="I136" s="28"/>
      <c r="J136" s="28"/>
      <c r="K136" s="28"/>
      <c r="L136" s="28"/>
      <c r="M136" s="28"/>
      <c r="N136" s="28"/>
      <c r="O136" s="28"/>
      <c r="P136" s="28"/>
      <c r="Q136" s="28"/>
      <c r="R136" s="30"/>
    </row>
    <row r="137" s="1" customFormat="1" ht="22" customHeight="1" spans="1:18">
      <c r="A137" s="50" t="s">
        <v>527</v>
      </c>
      <c r="B137" s="28"/>
      <c r="C137" s="28"/>
      <c r="D137" s="28"/>
      <c r="E137" s="28"/>
      <c r="F137" s="27"/>
      <c r="G137" s="28"/>
      <c r="H137" s="28"/>
      <c r="I137" s="28"/>
      <c r="J137" s="28"/>
      <c r="K137" s="28"/>
      <c r="L137" s="28"/>
      <c r="M137" s="28"/>
      <c r="N137" s="28"/>
      <c r="O137" s="28"/>
      <c r="P137" s="28"/>
      <c r="Q137" s="28"/>
      <c r="R137" s="30"/>
    </row>
    <row r="138" s="1" customFormat="1" ht="22" customHeight="1" spans="1:18">
      <c r="A138" s="50" t="s">
        <v>528</v>
      </c>
      <c r="B138" s="28"/>
      <c r="C138" s="28"/>
      <c r="D138" s="28"/>
      <c r="E138" s="28"/>
      <c r="F138" s="27"/>
      <c r="G138" s="28"/>
      <c r="H138" s="28"/>
      <c r="I138" s="28"/>
      <c r="J138" s="28"/>
      <c r="K138" s="28"/>
      <c r="L138" s="28"/>
      <c r="M138" s="28"/>
      <c r="N138" s="28"/>
      <c r="O138" s="28"/>
      <c r="P138" s="28"/>
      <c r="Q138" s="28"/>
      <c r="R138" s="30"/>
    </row>
    <row r="139" s="1" customFormat="1" ht="22" customHeight="1" spans="1:18">
      <c r="A139" s="50" t="s">
        <v>529</v>
      </c>
      <c r="B139" s="28"/>
      <c r="C139" s="28"/>
      <c r="D139" s="28"/>
      <c r="E139" s="28"/>
      <c r="F139" s="27"/>
      <c r="G139" s="28"/>
      <c r="H139" s="28"/>
      <c r="I139" s="28"/>
      <c r="J139" s="28"/>
      <c r="K139" s="28"/>
      <c r="L139" s="28"/>
      <c r="M139" s="28"/>
      <c r="N139" s="28"/>
      <c r="O139" s="28"/>
      <c r="P139" s="28"/>
      <c r="Q139" s="28"/>
      <c r="R139" s="30"/>
    </row>
    <row r="140" s="1" customFormat="1" ht="22" customHeight="1" spans="1:18">
      <c r="A140" s="50" t="s">
        <v>530</v>
      </c>
      <c r="B140" s="28"/>
      <c r="C140" s="28"/>
      <c r="D140" s="28"/>
      <c r="E140" s="28"/>
      <c r="F140" s="27"/>
      <c r="G140" s="28"/>
      <c r="H140" s="28"/>
      <c r="I140" s="28"/>
      <c r="J140" s="28"/>
      <c r="K140" s="28"/>
      <c r="L140" s="28"/>
      <c r="M140" s="28"/>
      <c r="N140" s="28"/>
      <c r="O140" s="28"/>
      <c r="P140" s="28"/>
      <c r="Q140" s="28"/>
      <c r="R140" s="30"/>
    </row>
    <row r="141" s="2" customFormat="1" ht="22" customHeight="1" spans="1:18">
      <c r="A141" s="26" t="s">
        <v>531</v>
      </c>
      <c r="B141" s="25" t="e">
        <f>B142+B146</f>
        <v>#REF!</v>
      </c>
      <c r="C141" s="25" t="s">
        <v>22</v>
      </c>
      <c r="D141" s="25" t="s">
        <v>22</v>
      </c>
      <c r="E141" s="25" t="s">
        <v>22</v>
      </c>
      <c r="F141" s="26" t="s">
        <v>22</v>
      </c>
      <c r="G141" s="25" t="s">
        <v>22</v>
      </c>
      <c r="H141" s="25" t="s">
        <v>22</v>
      </c>
      <c r="I141" s="25">
        <f t="shared" ref="I141:N141" si="27">I142+I146</f>
        <v>0</v>
      </c>
      <c r="J141" s="25">
        <f t="shared" si="27"/>
        <v>0</v>
      </c>
      <c r="K141" s="25">
        <f t="shared" si="27"/>
        <v>0</v>
      </c>
      <c r="L141" s="25">
        <f t="shared" si="27"/>
        <v>0</v>
      </c>
      <c r="M141" s="25">
        <f t="shared" si="27"/>
        <v>0</v>
      </c>
      <c r="N141" s="25">
        <f t="shared" si="27"/>
        <v>0</v>
      </c>
      <c r="O141" s="25" t="s">
        <v>22</v>
      </c>
      <c r="P141" s="28"/>
      <c r="Q141" s="28"/>
      <c r="R141" s="30"/>
    </row>
    <row r="142" s="2" customFormat="1" ht="22" customHeight="1" spans="1:18">
      <c r="A142" s="62" t="s">
        <v>532</v>
      </c>
      <c r="B142" s="25" t="e">
        <f>B143+B144+B145</f>
        <v>#REF!</v>
      </c>
      <c r="C142" s="25" t="s">
        <v>22</v>
      </c>
      <c r="D142" s="25" t="s">
        <v>22</v>
      </c>
      <c r="E142" s="25" t="s">
        <v>22</v>
      </c>
      <c r="F142" s="26" t="s">
        <v>22</v>
      </c>
      <c r="G142" s="25" t="s">
        <v>22</v>
      </c>
      <c r="H142" s="25" t="s">
        <v>22</v>
      </c>
      <c r="I142" s="25">
        <f t="shared" ref="I142:N142" si="28">I143+I144+I145</f>
        <v>0</v>
      </c>
      <c r="J142" s="25">
        <v>0</v>
      </c>
      <c r="K142" s="25">
        <f t="shared" si="28"/>
        <v>0</v>
      </c>
      <c r="L142" s="25">
        <f t="shared" si="28"/>
        <v>0</v>
      </c>
      <c r="M142" s="25">
        <f t="shared" si="28"/>
        <v>0</v>
      </c>
      <c r="N142" s="25">
        <f t="shared" si="28"/>
        <v>0</v>
      </c>
      <c r="O142" s="25" t="s">
        <v>22</v>
      </c>
      <c r="P142" s="28"/>
      <c r="Q142" s="28"/>
      <c r="R142" s="30"/>
    </row>
    <row r="143" s="2" customFormat="1" ht="22" customHeight="1" spans="1:18">
      <c r="A143" s="63" t="s">
        <v>533</v>
      </c>
      <c r="B143" s="28"/>
      <c r="C143" s="28"/>
      <c r="D143" s="28" t="s">
        <v>66</v>
      </c>
      <c r="E143" s="28"/>
      <c r="F143" s="27"/>
      <c r="G143" s="28"/>
      <c r="H143" s="28"/>
      <c r="I143" s="28"/>
      <c r="J143" s="28" t="s">
        <v>22</v>
      </c>
      <c r="K143" s="28"/>
      <c r="L143" s="28"/>
      <c r="M143" s="28"/>
      <c r="N143" s="28"/>
      <c r="O143" s="28"/>
      <c r="P143" s="28"/>
      <c r="Q143" s="28"/>
      <c r="R143" s="30"/>
    </row>
    <row r="144" s="2" customFormat="1" ht="22" customHeight="1" spans="1:18">
      <c r="A144" s="63" t="s">
        <v>534</v>
      </c>
      <c r="B144" s="28" t="e">
        <f>SUM(#REF!)</f>
        <v>#REF!</v>
      </c>
      <c r="C144" s="28"/>
      <c r="D144" s="28" t="s">
        <v>66</v>
      </c>
      <c r="E144" s="28"/>
      <c r="F144" s="27"/>
      <c r="G144" s="28"/>
      <c r="H144" s="28"/>
      <c r="I144" s="28"/>
      <c r="J144" s="28">
        <v>0</v>
      </c>
      <c r="K144" s="28"/>
      <c r="L144" s="28"/>
      <c r="M144" s="28"/>
      <c r="N144" s="28"/>
      <c r="O144" s="28"/>
      <c r="P144" s="28"/>
      <c r="Q144" s="28"/>
      <c r="R144" s="30"/>
    </row>
    <row r="145" s="11" customFormat="1" ht="22" customHeight="1" spans="1:18">
      <c r="A145" s="64" t="s">
        <v>541</v>
      </c>
      <c r="B145" s="65"/>
      <c r="C145" s="66"/>
      <c r="D145" s="66" t="s">
        <v>66</v>
      </c>
      <c r="E145" s="66"/>
      <c r="F145" s="67"/>
      <c r="G145" s="66"/>
      <c r="H145" s="66"/>
      <c r="I145" s="66"/>
      <c r="J145" s="66"/>
      <c r="K145" s="66"/>
      <c r="L145" s="66"/>
      <c r="M145" s="66"/>
      <c r="N145" s="66"/>
      <c r="O145" s="66"/>
      <c r="P145" s="66"/>
      <c r="Q145" s="66"/>
      <c r="R145" s="71"/>
    </row>
    <row r="146" s="2" customFormat="1" ht="22" customHeight="1" spans="1:18">
      <c r="A146" s="62" t="s">
        <v>542</v>
      </c>
      <c r="B146" s="25">
        <f>B147+B148+B149+B150</f>
        <v>0</v>
      </c>
      <c r="C146" s="25" t="s">
        <v>22</v>
      </c>
      <c r="D146" s="25" t="s">
        <v>22</v>
      </c>
      <c r="E146" s="25" t="s">
        <v>22</v>
      </c>
      <c r="F146" s="26" t="s">
        <v>22</v>
      </c>
      <c r="G146" s="25" t="s">
        <v>22</v>
      </c>
      <c r="H146" s="25" t="s">
        <v>22</v>
      </c>
      <c r="I146" s="25">
        <f>I147+I148+I149+I150</f>
        <v>0</v>
      </c>
      <c r="J146" s="25">
        <v>0</v>
      </c>
      <c r="K146" s="25"/>
      <c r="L146" s="25"/>
      <c r="M146" s="25"/>
      <c r="N146" s="25">
        <f>N147+N148+N149+N150</f>
        <v>0</v>
      </c>
      <c r="O146" s="25"/>
      <c r="P146" s="28"/>
      <c r="Q146" s="28"/>
      <c r="R146" s="72"/>
    </row>
    <row r="147" s="2" customFormat="1" ht="22" customHeight="1" spans="1:18">
      <c r="A147" s="63" t="s">
        <v>543</v>
      </c>
      <c r="B147" s="25"/>
      <c r="C147" s="28"/>
      <c r="D147" s="28" t="s">
        <v>173</v>
      </c>
      <c r="E147" s="25"/>
      <c r="F147" s="26"/>
      <c r="G147" s="25"/>
      <c r="H147" s="25"/>
      <c r="I147" s="25"/>
      <c r="J147" s="28" t="s">
        <v>22</v>
      </c>
      <c r="K147" s="25"/>
      <c r="L147" s="25"/>
      <c r="M147" s="25"/>
      <c r="N147" s="25"/>
      <c r="O147" s="28"/>
      <c r="P147" s="28"/>
      <c r="Q147" s="28"/>
      <c r="R147" s="28"/>
    </row>
    <row r="148" s="2" customFormat="1" ht="22" customHeight="1" spans="1:18">
      <c r="A148" s="63" t="s">
        <v>544</v>
      </c>
      <c r="B148" s="25"/>
      <c r="C148" s="28"/>
      <c r="D148" s="28" t="s">
        <v>121</v>
      </c>
      <c r="E148" s="25"/>
      <c r="F148" s="26"/>
      <c r="G148" s="25"/>
      <c r="H148" s="25"/>
      <c r="I148" s="25"/>
      <c r="J148" s="28" t="s">
        <v>22</v>
      </c>
      <c r="K148" s="25"/>
      <c r="L148" s="25"/>
      <c r="M148" s="25"/>
      <c r="N148" s="25"/>
      <c r="O148" s="28"/>
      <c r="P148" s="28"/>
      <c r="Q148" s="28"/>
      <c r="R148" s="28"/>
    </row>
    <row r="149" s="2" customFormat="1" ht="22" customHeight="1" spans="1:18">
      <c r="A149" s="63" t="s">
        <v>545</v>
      </c>
      <c r="B149" s="25"/>
      <c r="C149" s="28"/>
      <c r="D149" s="28" t="s">
        <v>173</v>
      </c>
      <c r="E149" s="25"/>
      <c r="F149" s="26"/>
      <c r="G149" s="25"/>
      <c r="H149" s="25"/>
      <c r="I149" s="25"/>
      <c r="J149" s="28" t="s">
        <v>22</v>
      </c>
      <c r="K149" s="25"/>
      <c r="L149" s="25"/>
      <c r="M149" s="25"/>
      <c r="N149" s="25"/>
      <c r="O149" s="28"/>
      <c r="P149" s="28"/>
      <c r="Q149" s="28"/>
      <c r="R149" s="28"/>
    </row>
    <row r="150" s="2" customFormat="1" ht="22" customHeight="1" spans="1:18">
      <c r="A150" s="63" t="s">
        <v>546</v>
      </c>
      <c r="B150" s="25"/>
      <c r="C150" s="28"/>
      <c r="D150" s="25"/>
      <c r="E150" s="25"/>
      <c r="F150" s="26"/>
      <c r="G150" s="25"/>
      <c r="H150" s="25"/>
      <c r="I150" s="25"/>
      <c r="J150" s="28" t="s">
        <v>22</v>
      </c>
      <c r="K150" s="25"/>
      <c r="L150" s="25"/>
      <c r="M150" s="25"/>
      <c r="N150" s="25"/>
      <c r="O150" s="28"/>
      <c r="P150" s="28"/>
      <c r="Q150" s="28"/>
      <c r="R150" s="28"/>
    </row>
    <row r="151" s="1" customFormat="1" ht="73.95" customHeight="1" spans="1:18">
      <c r="A151" s="68" t="s">
        <v>547</v>
      </c>
      <c r="B151" s="69"/>
      <c r="C151" s="69"/>
      <c r="D151" s="70"/>
      <c r="E151" s="69"/>
      <c r="F151" s="70"/>
      <c r="G151" s="69"/>
      <c r="H151" s="69"/>
      <c r="I151" s="69"/>
      <c r="J151" s="69"/>
      <c r="K151" s="69"/>
      <c r="L151" s="69"/>
      <c r="M151" s="69"/>
      <c r="N151" s="69"/>
      <c r="O151" s="69"/>
      <c r="P151" s="69"/>
      <c r="Q151" s="69"/>
      <c r="R151" s="73"/>
    </row>
    <row r="152" s="1" customFormat="1" spans="1:17">
      <c r="A152" s="14"/>
      <c r="B152" s="10"/>
      <c r="C152" s="10"/>
      <c r="E152" s="10"/>
      <c r="F152" s="14"/>
      <c r="G152" s="10"/>
      <c r="H152" s="10"/>
      <c r="I152" s="10"/>
      <c r="J152" s="10"/>
      <c r="K152" s="10"/>
      <c r="L152" s="10"/>
      <c r="M152" s="10"/>
      <c r="N152" s="10"/>
      <c r="O152" s="10"/>
      <c r="P152" s="10"/>
      <c r="Q152" s="10"/>
    </row>
    <row r="153" s="3" customFormat="1" ht="14.25" spans="1:18">
      <c r="A153" s="21"/>
      <c r="B153" s="22"/>
      <c r="C153" s="22"/>
      <c r="D153" s="23"/>
      <c r="E153" s="22"/>
      <c r="F153" s="21"/>
      <c r="G153" s="22"/>
      <c r="H153" s="22"/>
      <c r="I153" s="22"/>
      <c r="J153" s="22"/>
      <c r="K153" s="22"/>
      <c r="L153" s="22"/>
      <c r="M153" s="22"/>
      <c r="N153" s="22"/>
      <c r="O153" s="22"/>
      <c r="P153" s="22"/>
      <c r="Q153" s="22"/>
      <c r="R153" s="23"/>
    </row>
    <row r="154" s="3" customFormat="1" ht="14.25" spans="1:18">
      <c r="A154" s="21"/>
      <c r="B154" s="22"/>
      <c r="C154" s="22"/>
      <c r="D154" s="23"/>
      <c r="E154" s="22"/>
      <c r="F154" s="21"/>
      <c r="G154" s="22"/>
      <c r="H154" s="22"/>
      <c r="I154" s="22"/>
      <c r="J154" s="22"/>
      <c r="K154" s="22"/>
      <c r="L154" s="22"/>
      <c r="M154" s="22"/>
      <c r="N154" s="22"/>
      <c r="O154" s="22"/>
      <c r="P154" s="22"/>
      <c r="Q154" s="22"/>
      <c r="R154" s="23"/>
    </row>
    <row r="155" s="1" customFormat="1" spans="1:18">
      <c r="A155" s="21"/>
      <c r="B155" s="22"/>
      <c r="C155" s="22"/>
      <c r="D155" s="23"/>
      <c r="E155" s="22"/>
      <c r="F155" s="21"/>
      <c r="G155" s="22"/>
      <c r="H155" s="22"/>
      <c r="I155" s="22"/>
      <c r="J155" s="22"/>
      <c r="K155" s="22"/>
      <c r="L155" s="22"/>
      <c r="M155" s="22"/>
      <c r="N155" s="22"/>
      <c r="O155" s="22"/>
      <c r="P155" s="22"/>
      <c r="Q155" s="22"/>
      <c r="R155" s="23"/>
    </row>
    <row r="156" s="3" customFormat="1" ht="14.25" spans="1:18">
      <c r="A156" s="21"/>
      <c r="B156" s="22"/>
      <c r="C156" s="22"/>
      <c r="D156" s="23"/>
      <c r="E156" s="22"/>
      <c r="F156" s="21"/>
      <c r="G156" s="22"/>
      <c r="H156" s="22"/>
      <c r="I156" s="22"/>
      <c r="J156" s="22"/>
      <c r="K156" s="22"/>
      <c r="L156" s="22"/>
      <c r="M156" s="22"/>
      <c r="N156" s="22"/>
      <c r="O156" s="22"/>
      <c r="P156" s="22"/>
      <c r="Q156" s="22"/>
      <c r="R156" s="23"/>
    </row>
    <row r="157" s="3" customFormat="1" ht="14.25" spans="1:18">
      <c r="A157" s="21"/>
      <c r="B157" s="22"/>
      <c r="C157" s="22"/>
      <c r="D157" s="23"/>
      <c r="E157" s="22"/>
      <c r="F157" s="21"/>
      <c r="G157" s="22"/>
      <c r="H157" s="22"/>
      <c r="I157" s="22"/>
      <c r="J157" s="22"/>
      <c r="K157" s="22"/>
      <c r="L157" s="22"/>
      <c r="M157" s="22"/>
      <c r="N157" s="22"/>
      <c r="O157" s="22"/>
      <c r="P157" s="22"/>
      <c r="Q157" s="22"/>
      <c r="R157" s="23"/>
    </row>
    <row r="158" s="3" customFormat="1" ht="14.25" spans="1:18">
      <c r="A158" s="21"/>
      <c r="B158" s="22"/>
      <c r="C158" s="22"/>
      <c r="D158" s="23"/>
      <c r="E158" s="22"/>
      <c r="F158" s="21"/>
      <c r="G158" s="22"/>
      <c r="H158" s="22"/>
      <c r="I158" s="22"/>
      <c r="J158" s="22"/>
      <c r="K158" s="22"/>
      <c r="L158" s="22"/>
      <c r="M158" s="22"/>
      <c r="N158" s="22"/>
      <c r="O158" s="22"/>
      <c r="P158" s="22"/>
      <c r="Q158" s="22"/>
      <c r="R158" s="23"/>
    </row>
    <row r="159" s="3" customFormat="1" ht="14.25" spans="1:18">
      <c r="A159" s="21"/>
      <c r="B159" s="22"/>
      <c r="C159" s="22"/>
      <c r="D159" s="23"/>
      <c r="E159" s="22"/>
      <c r="F159" s="21"/>
      <c r="G159" s="22"/>
      <c r="H159" s="22"/>
      <c r="I159" s="22"/>
      <c r="J159" s="22"/>
      <c r="K159" s="22"/>
      <c r="L159" s="22"/>
      <c r="M159" s="22"/>
      <c r="N159" s="22"/>
      <c r="O159" s="22"/>
      <c r="P159" s="22"/>
      <c r="Q159" s="22"/>
      <c r="R159" s="23"/>
    </row>
    <row r="160" s="12" customFormat="1" ht="14.25" spans="1:18">
      <c r="A160" s="21"/>
      <c r="B160" s="22"/>
      <c r="C160" s="22"/>
      <c r="D160" s="23"/>
      <c r="E160" s="22"/>
      <c r="F160" s="21"/>
      <c r="G160" s="22"/>
      <c r="H160" s="22"/>
      <c r="I160" s="22"/>
      <c r="J160" s="22"/>
      <c r="K160" s="22"/>
      <c r="L160" s="22"/>
      <c r="M160" s="22"/>
      <c r="N160" s="22"/>
      <c r="O160" s="22"/>
      <c r="P160" s="22"/>
      <c r="Q160" s="22"/>
      <c r="R160" s="23"/>
    </row>
    <row r="161" s="3" customFormat="1" ht="14.25" spans="1:18">
      <c r="A161" s="21"/>
      <c r="B161" s="22"/>
      <c r="C161" s="22"/>
      <c r="D161" s="23"/>
      <c r="E161" s="22"/>
      <c r="F161" s="21"/>
      <c r="G161" s="22"/>
      <c r="H161" s="22"/>
      <c r="I161" s="22"/>
      <c r="J161" s="22"/>
      <c r="K161" s="22"/>
      <c r="L161" s="22"/>
      <c r="M161" s="22"/>
      <c r="N161" s="22"/>
      <c r="O161" s="22"/>
      <c r="P161" s="22"/>
      <c r="Q161" s="22"/>
      <c r="R161" s="23"/>
    </row>
    <row r="162" s="3" customFormat="1" ht="14.25" spans="1:18">
      <c r="A162" s="21"/>
      <c r="B162" s="22"/>
      <c r="C162" s="22"/>
      <c r="D162" s="23"/>
      <c r="E162" s="22"/>
      <c r="F162" s="21"/>
      <c r="G162" s="22"/>
      <c r="H162" s="22"/>
      <c r="I162" s="22"/>
      <c r="J162" s="22"/>
      <c r="K162" s="22"/>
      <c r="L162" s="22"/>
      <c r="M162" s="22"/>
      <c r="N162" s="22"/>
      <c r="O162" s="22"/>
      <c r="P162" s="22"/>
      <c r="Q162" s="22"/>
      <c r="R162" s="23"/>
    </row>
    <row r="163" s="3" customFormat="1" ht="14.25" spans="1:18">
      <c r="A163" s="21"/>
      <c r="B163" s="22"/>
      <c r="C163" s="22"/>
      <c r="D163" s="23"/>
      <c r="E163" s="22"/>
      <c r="F163" s="21"/>
      <c r="G163" s="22"/>
      <c r="H163" s="22"/>
      <c r="I163" s="22"/>
      <c r="J163" s="22"/>
      <c r="K163" s="22"/>
      <c r="L163" s="22"/>
      <c r="M163" s="22"/>
      <c r="N163" s="22"/>
      <c r="O163" s="22"/>
      <c r="P163" s="22"/>
      <c r="Q163" s="22"/>
      <c r="R163" s="23"/>
    </row>
    <row r="164" s="3" customFormat="1" ht="14.25" spans="1:18">
      <c r="A164" s="21"/>
      <c r="B164" s="22"/>
      <c r="C164" s="22"/>
      <c r="D164" s="23"/>
      <c r="E164" s="22"/>
      <c r="F164" s="21"/>
      <c r="G164" s="22"/>
      <c r="H164" s="22"/>
      <c r="I164" s="22"/>
      <c r="J164" s="22"/>
      <c r="K164" s="22"/>
      <c r="L164" s="22"/>
      <c r="M164" s="22"/>
      <c r="N164" s="22"/>
      <c r="O164" s="22"/>
      <c r="P164" s="22"/>
      <c r="Q164" s="22"/>
      <c r="R164" s="23"/>
    </row>
    <row r="165" s="1" customFormat="1" spans="1:18">
      <c r="A165" s="21"/>
      <c r="B165" s="22"/>
      <c r="C165" s="22"/>
      <c r="D165" s="23"/>
      <c r="E165" s="22"/>
      <c r="F165" s="21"/>
      <c r="G165" s="22"/>
      <c r="H165" s="22"/>
      <c r="I165" s="22"/>
      <c r="J165" s="22"/>
      <c r="K165" s="22"/>
      <c r="L165" s="22"/>
      <c r="M165" s="22"/>
      <c r="N165" s="22"/>
      <c r="O165" s="22"/>
      <c r="P165" s="22"/>
      <c r="Q165" s="22"/>
      <c r="R165" s="23"/>
    </row>
    <row r="166" s="10" customFormat="1" spans="1:18">
      <c r="A166" s="21"/>
      <c r="B166" s="22"/>
      <c r="C166" s="22"/>
      <c r="D166" s="23"/>
      <c r="E166" s="22"/>
      <c r="F166" s="21"/>
      <c r="G166" s="22"/>
      <c r="H166" s="22"/>
      <c r="I166" s="22"/>
      <c r="J166" s="22"/>
      <c r="K166" s="22"/>
      <c r="L166" s="22"/>
      <c r="M166" s="22"/>
      <c r="N166" s="22"/>
      <c r="O166" s="22"/>
      <c r="P166" s="22"/>
      <c r="Q166" s="22"/>
      <c r="R166" s="23"/>
    </row>
    <row r="167" s="3" customFormat="1" ht="14.25" spans="1:18">
      <c r="A167" s="21"/>
      <c r="B167" s="22"/>
      <c r="C167" s="22"/>
      <c r="D167" s="23"/>
      <c r="E167" s="22"/>
      <c r="F167" s="21"/>
      <c r="G167" s="22"/>
      <c r="H167" s="22"/>
      <c r="I167" s="22"/>
      <c r="J167" s="22"/>
      <c r="K167" s="22"/>
      <c r="L167" s="22"/>
      <c r="M167" s="22"/>
      <c r="N167" s="22"/>
      <c r="O167" s="22"/>
      <c r="P167" s="22"/>
      <c r="Q167" s="22"/>
      <c r="R167" s="23"/>
    </row>
    <row r="168" s="3" customFormat="1" ht="14.25" spans="1:18">
      <c r="A168" s="21"/>
      <c r="B168" s="22"/>
      <c r="C168" s="22"/>
      <c r="D168" s="23"/>
      <c r="E168" s="22"/>
      <c r="F168" s="21"/>
      <c r="G168" s="22"/>
      <c r="H168" s="22"/>
      <c r="I168" s="22"/>
      <c r="J168" s="22"/>
      <c r="K168" s="22"/>
      <c r="L168" s="22"/>
      <c r="M168" s="22"/>
      <c r="N168" s="22"/>
      <c r="O168" s="22"/>
      <c r="P168" s="22"/>
      <c r="Q168" s="22"/>
      <c r="R168" s="23"/>
    </row>
    <row r="169" s="3" customFormat="1" ht="14.25" spans="1:18">
      <c r="A169" s="21"/>
      <c r="B169" s="22"/>
      <c r="C169" s="22"/>
      <c r="D169" s="23"/>
      <c r="E169" s="22"/>
      <c r="F169" s="21"/>
      <c r="G169" s="22"/>
      <c r="H169" s="22"/>
      <c r="I169" s="22"/>
      <c r="J169" s="22"/>
      <c r="K169" s="22"/>
      <c r="L169" s="22"/>
      <c r="M169" s="22"/>
      <c r="N169" s="22"/>
      <c r="O169" s="22"/>
      <c r="P169" s="22"/>
      <c r="Q169" s="22"/>
      <c r="R169" s="23"/>
    </row>
    <row r="170" s="1" customFormat="1" spans="1:18">
      <c r="A170" s="21"/>
      <c r="B170" s="22"/>
      <c r="C170" s="22"/>
      <c r="D170" s="23"/>
      <c r="E170" s="22"/>
      <c r="F170" s="21"/>
      <c r="G170" s="22"/>
      <c r="H170" s="22"/>
      <c r="I170" s="22"/>
      <c r="J170" s="22"/>
      <c r="K170" s="22"/>
      <c r="L170" s="22"/>
      <c r="M170" s="22"/>
      <c r="N170" s="22"/>
      <c r="O170" s="22"/>
      <c r="P170" s="22"/>
      <c r="Q170" s="22"/>
      <c r="R170" s="23"/>
    </row>
    <row r="171" s="3" customFormat="1" ht="14.25" spans="1:18">
      <c r="A171" s="21"/>
      <c r="B171" s="22"/>
      <c r="C171" s="22"/>
      <c r="D171" s="23"/>
      <c r="E171" s="22"/>
      <c r="F171" s="21"/>
      <c r="G171" s="22"/>
      <c r="H171" s="22"/>
      <c r="I171" s="22"/>
      <c r="J171" s="22"/>
      <c r="K171" s="22"/>
      <c r="L171" s="22"/>
      <c r="M171" s="22"/>
      <c r="N171" s="22"/>
      <c r="O171" s="22"/>
      <c r="P171" s="22"/>
      <c r="Q171" s="22"/>
      <c r="R171" s="23"/>
    </row>
    <row r="172" s="3" customFormat="1" ht="14.25" spans="1:18">
      <c r="A172" s="21"/>
      <c r="B172" s="22"/>
      <c r="C172" s="22"/>
      <c r="D172" s="23"/>
      <c r="E172" s="22"/>
      <c r="F172" s="21"/>
      <c r="G172" s="22"/>
      <c r="H172" s="22"/>
      <c r="I172" s="22"/>
      <c r="J172" s="22"/>
      <c r="K172" s="22"/>
      <c r="L172" s="22"/>
      <c r="M172" s="22"/>
      <c r="N172" s="22"/>
      <c r="O172" s="22"/>
      <c r="P172" s="22"/>
      <c r="Q172" s="22"/>
      <c r="R172" s="23"/>
    </row>
    <row r="173" s="1" customFormat="1" spans="1:18">
      <c r="A173" s="21"/>
      <c r="B173" s="22"/>
      <c r="C173" s="22"/>
      <c r="D173" s="23"/>
      <c r="E173" s="22"/>
      <c r="F173" s="21"/>
      <c r="G173" s="22"/>
      <c r="H173" s="22"/>
      <c r="I173" s="22"/>
      <c r="J173" s="22"/>
      <c r="K173" s="22"/>
      <c r="L173" s="22"/>
      <c r="M173" s="22"/>
      <c r="N173" s="22"/>
      <c r="O173" s="22"/>
      <c r="P173" s="22"/>
      <c r="Q173" s="22"/>
      <c r="R173" s="23"/>
    </row>
    <row r="174" s="3" customFormat="1" ht="14.25" spans="1:18">
      <c r="A174" s="21"/>
      <c r="B174" s="22"/>
      <c r="C174" s="22"/>
      <c r="D174" s="23"/>
      <c r="E174" s="22"/>
      <c r="F174" s="21"/>
      <c r="G174" s="22"/>
      <c r="H174" s="22"/>
      <c r="I174" s="22"/>
      <c r="J174" s="22"/>
      <c r="K174" s="22"/>
      <c r="L174" s="22"/>
      <c r="M174" s="22"/>
      <c r="N174" s="22"/>
      <c r="O174" s="22"/>
      <c r="P174" s="22"/>
      <c r="Q174" s="22"/>
      <c r="R174" s="23"/>
    </row>
    <row r="175" s="3" customFormat="1" ht="14.25" spans="1:18">
      <c r="A175" s="21"/>
      <c r="B175" s="22"/>
      <c r="C175" s="22"/>
      <c r="D175" s="23"/>
      <c r="E175" s="22"/>
      <c r="F175" s="21"/>
      <c r="G175" s="22"/>
      <c r="H175" s="22"/>
      <c r="I175" s="22"/>
      <c r="J175" s="22"/>
      <c r="K175" s="22"/>
      <c r="L175" s="22"/>
      <c r="M175" s="22"/>
      <c r="N175" s="22"/>
      <c r="O175" s="22"/>
      <c r="P175" s="22"/>
      <c r="Q175" s="22"/>
      <c r="R175" s="23"/>
    </row>
    <row r="176" s="9" customFormat="1" spans="1:18">
      <c r="A176" s="21"/>
      <c r="B176" s="22"/>
      <c r="C176" s="22"/>
      <c r="D176" s="23"/>
      <c r="E176" s="22"/>
      <c r="F176" s="21"/>
      <c r="G176" s="22"/>
      <c r="H176" s="22"/>
      <c r="I176" s="22"/>
      <c r="J176" s="22"/>
      <c r="K176" s="22"/>
      <c r="L176" s="22"/>
      <c r="M176" s="22"/>
      <c r="N176" s="22"/>
      <c r="O176" s="22"/>
      <c r="P176" s="22"/>
      <c r="Q176" s="22"/>
      <c r="R176" s="23"/>
    </row>
    <row r="177" s="3" customFormat="1" ht="14.25" spans="1:18">
      <c r="A177" s="21"/>
      <c r="B177" s="22"/>
      <c r="C177" s="22"/>
      <c r="D177" s="23"/>
      <c r="E177" s="22"/>
      <c r="F177" s="21"/>
      <c r="G177" s="22"/>
      <c r="H177" s="22"/>
      <c r="I177" s="22"/>
      <c r="J177" s="22"/>
      <c r="K177" s="22"/>
      <c r="L177" s="22"/>
      <c r="M177" s="22"/>
      <c r="N177" s="22"/>
      <c r="O177" s="22"/>
      <c r="P177" s="22"/>
      <c r="Q177" s="22"/>
      <c r="R177" s="23"/>
    </row>
    <row r="178" s="3" customFormat="1" ht="14.25" spans="1:18">
      <c r="A178" s="21"/>
      <c r="B178" s="22"/>
      <c r="C178" s="22"/>
      <c r="D178" s="23"/>
      <c r="E178" s="22"/>
      <c r="F178" s="21"/>
      <c r="G178" s="22"/>
      <c r="H178" s="22"/>
      <c r="I178" s="22"/>
      <c r="J178" s="22"/>
      <c r="K178" s="22"/>
      <c r="L178" s="22"/>
      <c r="M178" s="22"/>
      <c r="N178" s="22"/>
      <c r="O178" s="22"/>
      <c r="P178" s="22"/>
      <c r="Q178" s="22"/>
      <c r="R178" s="23"/>
    </row>
    <row r="179" s="3" customFormat="1" ht="14.25" spans="1:18">
      <c r="A179" s="21"/>
      <c r="B179" s="22"/>
      <c r="C179" s="22"/>
      <c r="D179" s="23"/>
      <c r="E179" s="22"/>
      <c r="F179" s="21"/>
      <c r="G179" s="22"/>
      <c r="H179" s="22"/>
      <c r="I179" s="22"/>
      <c r="J179" s="22"/>
      <c r="K179" s="22"/>
      <c r="L179" s="22"/>
      <c r="M179" s="22"/>
      <c r="N179" s="22"/>
      <c r="O179" s="22"/>
      <c r="P179" s="22"/>
      <c r="Q179" s="22"/>
      <c r="R179" s="23"/>
    </row>
    <row r="180" s="3" customFormat="1" ht="14.25" spans="1:18">
      <c r="A180" s="21"/>
      <c r="B180" s="22"/>
      <c r="C180" s="22"/>
      <c r="D180" s="23"/>
      <c r="E180" s="22"/>
      <c r="F180" s="21"/>
      <c r="G180" s="22"/>
      <c r="H180" s="22"/>
      <c r="I180" s="22"/>
      <c r="J180" s="22"/>
      <c r="K180" s="22"/>
      <c r="L180" s="22"/>
      <c r="M180" s="22"/>
      <c r="N180" s="22"/>
      <c r="O180" s="22"/>
      <c r="P180" s="22"/>
      <c r="Q180" s="22"/>
      <c r="R180" s="23"/>
    </row>
    <row r="181" s="3" customFormat="1" ht="14.25" spans="1:18">
      <c r="A181" s="21"/>
      <c r="B181" s="22"/>
      <c r="C181" s="22"/>
      <c r="D181" s="23"/>
      <c r="E181" s="22"/>
      <c r="F181" s="21"/>
      <c r="G181" s="22"/>
      <c r="H181" s="22"/>
      <c r="I181" s="22"/>
      <c r="J181" s="22"/>
      <c r="K181" s="22"/>
      <c r="L181" s="22"/>
      <c r="M181" s="22"/>
      <c r="N181" s="22"/>
      <c r="O181" s="22"/>
      <c r="P181" s="22"/>
      <c r="Q181" s="22"/>
      <c r="R181" s="23"/>
    </row>
    <row r="182" s="3" customFormat="1" ht="14.25" spans="1:18">
      <c r="A182" s="21"/>
      <c r="B182" s="22"/>
      <c r="C182" s="22"/>
      <c r="D182" s="23"/>
      <c r="E182" s="22"/>
      <c r="F182" s="21"/>
      <c r="G182" s="22"/>
      <c r="H182" s="22"/>
      <c r="I182" s="22"/>
      <c r="J182" s="22"/>
      <c r="K182" s="22"/>
      <c r="L182" s="22"/>
      <c r="M182" s="22"/>
      <c r="N182" s="22"/>
      <c r="O182" s="22"/>
      <c r="P182" s="22"/>
      <c r="Q182" s="22"/>
      <c r="R182" s="23"/>
    </row>
    <row r="183" s="3" customFormat="1" ht="14.25" spans="1:18">
      <c r="A183" s="21"/>
      <c r="B183" s="22"/>
      <c r="C183" s="22"/>
      <c r="D183" s="23"/>
      <c r="E183" s="22"/>
      <c r="F183" s="21"/>
      <c r="G183" s="22"/>
      <c r="H183" s="22"/>
      <c r="I183" s="22"/>
      <c r="J183" s="22"/>
      <c r="K183" s="22"/>
      <c r="L183" s="22"/>
      <c r="M183" s="22"/>
      <c r="N183" s="22"/>
      <c r="O183" s="22"/>
      <c r="P183" s="22"/>
      <c r="Q183" s="22"/>
      <c r="R183" s="23"/>
    </row>
    <row r="184" s="3" customFormat="1" ht="14.25" spans="1:18">
      <c r="A184" s="21"/>
      <c r="B184" s="22"/>
      <c r="C184" s="22"/>
      <c r="D184" s="23"/>
      <c r="E184" s="22"/>
      <c r="F184" s="21"/>
      <c r="G184" s="22"/>
      <c r="H184" s="22"/>
      <c r="I184" s="22"/>
      <c r="J184" s="22"/>
      <c r="K184" s="22"/>
      <c r="L184" s="22"/>
      <c r="M184" s="22"/>
      <c r="N184" s="22"/>
      <c r="O184" s="22"/>
      <c r="P184" s="22"/>
      <c r="Q184" s="22"/>
      <c r="R184" s="23"/>
    </row>
    <row r="185" s="3" customFormat="1" ht="14.25" spans="1:18">
      <c r="A185" s="21"/>
      <c r="B185" s="22"/>
      <c r="C185" s="22"/>
      <c r="D185" s="23"/>
      <c r="E185" s="22"/>
      <c r="F185" s="21"/>
      <c r="G185" s="22"/>
      <c r="H185" s="22"/>
      <c r="I185" s="22"/>
      <c r="J185" s="22"/>
      <c r="K185" s="22"/>
      <c r="L185" s="22"/>
      <c r="M185" s="22"/>
      <c r="N185" s="22"/>
      <c r="O185" s="22"/>
      <c r="P185" s="22"/>
      <c r="Q185" s="22"/>
      <c r="R185" s="23"/>
    </row>
    <row r="186" s="10" customFormat="1" spans="1:18">
      <c r="A186" s="21"/>
      <c r="B186" s="22"/>
      <c r="C186" s="22"/>
      <c r="D186" s="23"/>
      <c r="E186" s="22"/>
      <c r="F186" s="21"/>
      <c r="G186" s="22"/>
      <c r="H186" s="22"/>
      <c r="I186" s="22"/>
      <c r="J186" s="22"/>
      <c r="K186" s="22"/>
      <c r="L186" s="22"/>
      <c r="M186" s="22"/>
      <c r="N186" s="22"/>
      <c r="O186" s="22"/>
      <c r="P186" s="22"/>
      <c r="Q186" s="22"/>
      <c r="R186" s="23"/>
    </row>
    <row r="187" s="1" customFormat="1" spans="1:18">
      <c r="A187" s="21"/>
      <c r="B187" s="22"/>
      <c r="C187" s="22"/>
      <c r="D187" s="23"/>
      <c r="E187" s="22"/>
      <c r="F187" s="21"/>
      <c r="G187" s="22"/>
      <c r="H187" s="22"/>
      <c r="I187" s="22"/>
      <c r="J187" s="22"/>
      <c r="K187" s="22"/>
      <c r="L187" s="22"/>
      <c r="M187" s="22"/>
      <c r="N187" s="22"/>
      <c r="O187" s="22"/>
      <c r="P187" s="22"/>
      <c r="Q187" s="22"/>
      <c r="R187" s="23"/>
    </row>
    <row r="188" s="13" customFormat="1" spans="1:18">
      <c r="A188" s="21"/>
      <c r="B188" s="22"/>
      <c r="C188" s="22"/>
      <c r="D188" s="23"/>
      <c r="E188" s="22"/>
      <c r="F188" s="21"/>
      <c r="G188" s="22"/>
      <c r="H188" s="22"/>
      <c r="I188" s="22"/>
      <c r="J188" s="22"/>
      <c r="K188" s="22"/>
      <c r="L188" s="22"/>
      <c r="M188" s="22"/>
      <c r="N188" s="22"/>
      <c r="O188" s="22"/>
      <c r="P188" s="22"/>
      <c r="Q188" s="22"/>
      <c r="R188" s="23"/>
    </row>
    <row r="189" s="1" customFormat="1" spans="1:18">
      <c r="A189" s="21"/>
      <c r="B189" s="22"/>
      <c r="C189" s="22"/>
      <c r="D189" s="23"/>
      <c r="E189" s="22"/>
      <c r="F189" s="21"/>
      <c r="G189" s="22"/>
      <c r="H189" s="22"/>
      <c r="I189" s="22"/>
      <c r="J189" s="22"/>
      <c r="K189" s="22"/>
      <c r="L189" s="22"/>
      <c r="M189" s="22"/>
      <c r="N189" s="22"/>
      <c r="O189" s="22"/>
      <c r="P189" s="22"/>
      <c r="Q189" s="22"/>
      <c r="R189" s="23"/>
    </row>
    <row r="190" s="1" customFormat="1" spans="1:18">
      <c r="A190" s="21"/>
      <c r="B190" s="22"/>
      <c r="C190" s="22"/>
      <c r="D190" s="23"/>
      <c r="E190" s="22"/>
      <c r="F190" s="21"/>
      <c r="G190" s="22"/>
      <c r="H190" s="22"/>
      <c r="I190" s="22"/>
      <c r="J190" s="22"/>
      <c r="K190" s="22"/>
      <c r="L190" s="22"/>
      <c r="M190" s="22"/>
      <c r="N190" s="22"/>
      <c r="O190" s="22"/>
      <c r="P190" s="22"/>
      <c r="Q190" s="22"/>
      <c r="R190" s="23"/>
    </row>
    <row r="191" s="14" customFormat="1" spans="1:18">
      <c r="A191" s="21"/>
      <c r="B191" s="22"/>
      <c r="C191" s="22"/>
      <c r="D191" s="23"/>
      <c r="E191" s="22"/>
      <c r="F191" s="21"/>
      <c r="G191" s="22"/>
      <c r="H191" s="22"/>
      <c r="I191" s="22"/>
      <c r="J191" s="22"/>
      <c r="K191" s="22"/>
      <c r="L191" s="22"/>
      <c r="M191" s="22"/>
      <c r="N191" s="22"/>
      <c r="O191" s="22"/>
      <c r="P191" s="22"/>
      <c r="Q191" s="22"/>
      <c r="R191" s="23"/>
    </row>
    <row r="192" s="3" customFormat="1" ht="14.25" spans="1:18">
      <c r="A192" s="21"/>
      <c r="B192" s="22"/>
      <c r="C192" s="22"/>
      <c r="D192" s="23"/>
      <c r="E192" s="22"/>
      <c r="F192" s="21"/>
      <c r="G192" s="22"/>
      <c r="H192" s="22"/>
      <c r="I192" s="22"/>
      <c r="J192" s="22"/>
      <c r="K192" s="22"/>
      <c r="L192" s="22"/>
      <c r="M192" s="22"/>
      <c r="N192" s="22"/>
      <c r="O192" s="22"/>
      <c r="P192" s="22"/>
      <c r="Q192" s="22"/>
      <c r="R192" s="23"/>
    </row>
    <row r="193" s="3" customFormat="1" ht="14.25" spans="1:18">
      <c r="A193" s="21"/>
      <c r="B193" s="22"/>
      <c r="C193" s="22"/>
      <c r="D193" s="23"/>
      <c r="E193" s="22"/>
      <c r="F193" s="21"/>
      <c r="G193" s="22"/>
      <c r="H193" s="22"/>
      <c r="I193" s="22"/>
      <c r="J193" s="22"/>
      <c r="K193" s="22"/>
      <c r="L193" s="22"/>
      <c r="M193" s="22"/>
      <c r="N193" s="22"/>
      <c r="O193" s="22"/>
      <c r="P193" s="22"/>
      <c r="Q193" s="22"/>
      <c r="R193" s="23"/>
    </row>
    <row r="194" s="3" customFormat="1" ht="14.25" spans="1:18">
      <c r="A194" s="21"/>
      <c r="B194" s="22"/>
      <c r="C194" s="22"/>
      <c r="D194" s="23"/>
      <c r="E194" s="22"/>
      <c r="F194" s="21"/>
      <c r="G194" s="22"/>
      <c r="H194" s="22"/>
      <c r="I194" s="22"/>
      <c r="J194" s="22"/>
      <c r="K194" s="22"/>
      <c r="L194" s="22"/>
      <c r="M194" s="22"/>
      <c r="N194" s="22"/>
      <c r="O194" s="22"/>
      <c r="P194" s="22"/>
      <c r="Q194" s="22"/>
      <c r="R194" s="23"/>
    </row>
    <row r="195" s="15" customFormat="1" ht="14.25" spans="1:18">
      <c r="A195" s="21"/>
      <c r="B195" s="22"/>
      <c r="C195" s="22"/>
      <c r="D195" s="23"/>
      <c r="E195" s="22"/>
      <c r="F195" s="21"/>
      <c r="G195" s="22"/>
      <c r="H195" s="22"/>
      <c r="I195" s="22"/>
      <c r="J195" s="22"/>
      <c r="K195" s="22"/>
      <c r="L195" s="22"/>
      <c r="M195" s="22"/>
      <c r="N195" s="22"/>
      <c r="O195" s="22"/>
      <c r="P195" s="22"/>
      <c r="Q195" s="22"/>
      <c r="R195" s="23"/>
    </row>
    <row r="196" s="15" customFormat="1" ht="14.25" spans="1:18">
      <c r="A196" s="21"/>
      <c r="B196" s="22"/>
      <c r="C196" s="22"/>
      <c r="D196" s="23"/>
      <c r="E196" s="22"/>
      <c r="F196" s="21"/>
      <c r="G196" s="22"/>
      <c r="H196" s="22"/>
      <c r="I196" s="22"/>
      <c r="J196" s="22"/>
      <c r="K196" s="22"/>
      <c r="L196" s="22"/>
      <c r="M196" s="22"/>
      <c r="N196" s="22"/>
      <c r="O196" s="22"/>
      <c r="P196" s="22"/>
      <c r="Q196" s="22"/>
      <c r="R196" s="23"/>
    </row>
    <row r="197" s="3" customFormat="1" ht="14.25" spans="1:18">
      <c r="A197" s="21"/>
      <c r="B197" s="22"/>
      <c r="C197" s="22"/>
      <c r="D197" s="23"/>
      <c r="E197" s="22"/>
      <c r="F197" s="21"/>
      <c r="G197" s="22"/>
      <c r="H197" s="22"/>
      <c r="I197" s="22"/>
      <c r="J197" s="22"/>
      <c r="K197" s="22"/>
      <c r="L197" s="22"/>
      <c r="M197" s="22"/>
      <c r="N197" s="22"/>
      <c r="O197" s="22"/>
      <c r="P197" s="22"/>
      <c r="Q197" s="22"/>
      <c r="R197" s="23"/>
    </row>
    <row r="198" s="12" customFormat="1" ht="14.25" spans="1:18">
      <c r="A198" s="21"/>
      <c r="B198" s="22"/>
      <c r="C198" s="22"/>
      <c r="D198" s="23"/>
      <c r="E198" s="22"/>
      <c r="F198" s="21"/>
      <c r="G198" s="22"/>
      <c r="H198" s="22"/>
      <c r="I198" s="22"/>
      <c r="J198" s="22"/>
      <c r="K198" s="22"/>
      <c r="L198" s="22"/>
      <c r="M198" s="22"/>
      <c r="N198" s="22"/>
      <c r="O198" s="22"/>
      <c r="P198" s="22"/>
      <c r="Q198" s="22"/>
      <c r="R198" s="23"/>
    </row>
    <row r="199" s="3" customFormat="1" ht="14.25" spans="1:18">
      <c r="A199" s="21"/>
      <c r="B199" s="22"/>
      <c r="C199" s="22"/>
      <c r="D199" s="23"/>
      <c r="E199" s="22"/>
      <c r="F199" s="21"/>
      <c r="G199" s="22"/>
      <c r="H199" s="22"/>
      <c r="I199" s="22"/>
      <c r="J199" s="22"/>
      <c r="K199" s="22"/>
      <c r="L199" s="22"/>
      <c r="M199" s="22"/>
      <c r="N199" s="22"/>
      <c r="O199" s="22"/>
      <c r="P199" s="22"/>
      <c r="Q199" s="22"/>
      <c r="R199" s="23"/>
    </row>
    <row r="200" s="10" customFormat="1" spans="1:18">
      <c r="A200" s="21"/>
      <c r="B200" s="22"/>
      <c r="C200" s="22"/>
      <c r="D200" s="23"/>
      <c r="E200" s="22"/>
      <c r="F200" s="21"/>
      <c r="G200" s="22"/>
      <c r="H200" s="22"/>
      <c r="I200" s="22"/>
      <c r="J200" s="22"/>
      <c r="K200" s="22"/>
      <c r="L200" s="22"/>
      <c r="M200" s="22"/>
      <c r="N200" s="22"/>
      <c r="O200" s="22"/>
      <c r="P200" s="22"/>
      <c r="Q200" s="22"/>
      <c r="R200" s="23"/>
    </row>
    <row r="201" s="10" customFormat="1" spans="1:18">
      <c r="A201" s="21"/>
      <c r="B201" s="22"/>
      <c r="C201" s="22"/>
      <c r="D201" s="23"/>
      <c r="E201" s="22"/>
      <c r="F201" s="21"/>
      <c r="G201" s="22"/>
      <c r="H201" s="22"/>
      <c r="I201" s="22"/>
      <c r="J201" s="22"/>
      <c r="K201" s="22"/>
      <c r="L201" s="22"/>
      <c r="M201" s="22"/>
      <c r="N201" s="22"/>
      <c r="O201" s="22"/>
      <c r="P201" s="22"/>
      <c r="Q201" s="22"/>
      <c r="R201" s="23"/>
    </row>
    <row r="202" s="10" customFormat="1" spans="1:18">
      <c r="A202" s="21"/>
      <c r="B202" s="22"/>
      <c r="C202" s="22"/>
      <c r="D202" s="23"/>
      <c r="E202" s="22"/>
      <c r="F202" s="21"/>
      <c r="G202" s="22"/>
      <c r="H202" s="22"/>
      <c r="I202" s="22"/>
      <c r="J202" s="22"/>
      <c r="K202" s="22"/>
      <c r="L202" s="22"/>
      <c r="M202" s="22"/>
      <c r="N202" s="22"/>
      <c r="O202" s="22"/>
      <c r="P202" s="22"/>
      <c r="Q202" s="22"/>
      <c r="R202" s="23"/>
    </row>
    <row r="203" s="10" customFormat="1" spans="1:18">
      <c r="A203" s="21"/>
      <c r="B203" s="22"/>
      <c r="C203" s="22"/>
      <c r="D203" s="23"/>
      <c r="E203" s="22"/>
      <c r="F203" s="21"/>
      <c r="G203" s="22"/>
      <c r="H203" s="22"/>
      <c r="I203" s="22"/>
      <c r="J203" s="22"/>
      <c r="K203" s="22"/>
      <c r="L203" s="22"/>
      <c r="M203" s="22"/>
      <c r="N203" s="22"/>
      <c r="O203" s="22"/>
      <c r="P203" s="22"/>
      <c r="Q203" s="22"/>
      <c r="R203" s="23"/>
    </row>
    <row r="204" s="1" customFormat="1" spans="1:18">
      <c r="A204" s="21"/>
      <c r="B204" s="22"/>
      <c r="C204" s="22"/>
      <c r="D204" s="23"/>
      <c r="E204" s="22"/>
      <c r="F204" s="21"/>
      <c r="G204" s="22"/>
      <c r="H204" s="22"/>
      <c r="I204" s="22"/>
      <c r="J204" s="22"/>
      <c r="K204" s="22"/>
      <c r="L204" s="22"/>
      <c r="M204" s="22"/>
      <c r="N204" s="22"/>
      <c r="O204" s="22"/>
      <c r="P204" s="22"/>
      <c r="Q204" s="22"/>
      <c r="R204" s="23"/>
    </row>
    <row r="205" s="1" customFormat="1" spans="1:18">
      <c r="A205" s="21"/>
      <c r="B205" s="22"/>
      <c r="C205" s="22"/>
      <c r="D205" s="23"/>
      <c r="E205" s="22"/>
      <c r="F205" s="21"/>
      <c r="G205" s="22"/>
      <c r="H205" s="22"/>
      <c r="I205" s="22"/>
      <c r="J205" s="22"/>
      <c r="K205" s="22"/>
      <c r="L205" s="22"/>
      <c r="M205" s="22"/>
      <c r="N205" s="22"/>
      <c r="O205" s="22"/>
      <c r="P205" s="22"/>
      <c r="Q205" s="22"/>
      <c r="R205" s="23"/>
    </row>
    <row r="206" s="1" customFormat="1" spans="1:18">
      <c r="A206" s="21"/>
      <c r="B206" s="22"/>
      <c r="C206" s="22"/>
      <c r="D206" s="23"/>
      <c r="E206" s="22"/>
      <c r="F206" s="21"/>
      <c r="G206" s="22"/>
      <c r="H206" s="22"/>
      <c r="I206" s="22"/>
      <c r="J206" s="22"/>
      <c r="K206" s="22"/>
      <c r="L206" s="22"/>
      <c r="M206" s="22"/>
      <c r="N206" s="22"/>
      <c r="O206" s="22"/>
      <c r="P206" s="22"/>
      <c r="Q206" s="22"/>
      <c r="R206" s="23"/>
    </row>
    <row r="207" s="3" customFormat="1" ht="14.25" spans="1:18">
      <c r="A207" s="21"/>
      <c r="B207" s="22"/>
      <c r="C207" s="22"/>
      <c r="D207" s="23"/>
      <c r="E207" s="22"/>
      <c r="F207" s="21"/>
      <c r="G207" s="22"/>
      <c r="H207" s="22"/>
      <c r="I207" s="22"/>
      <c r="J207" s="22"/>
      <c r="K207" s="22"/>
      <c r="L207" s="22"/>
      <c r="M207" s="22"/>
      <c r="N207" s="22"/>
      <c r="O207" s="22"/>
      <c r="P207" s="22"/>
      <c r="Q207" s="22"/>
      <c r="R207" s="23"/>
    </row>
    <row r="208" s="3" customFormat="1" ht="14.25" spans="1:18">
      <c r="A208" s="21"/>
      <c r="B208" s="22"/>
      <c r="C208" s="22"/>
      <c r="D208" s="23"/>
      <c r="E208" s="22"/>
      <c r="F208" s="21"/>
      <c r="G208" s="22"/>
      <c r="H208" s="22"/>
      <c r="I208" s="22"/>
      <c r="J208" s="22"/>
      <c r="K208" s="22"/>
      <c r="L208" s="22"/>
      <c r="M208" s="22"/>
      <c r="N208" s="22"/>
      <c r="O208" s="22"/>
      <c r="P208" s="22"/>
      <c r="Q208" s="22"/>
      <c r="R208" s="23"/>
    </row>
    <row r="209" s="3" customFormat="1" ht="14.25" spans="1:18">
      <c r="A209" s="21"/>
      <c r="B209" s="22"/>
      <c r="C209" s="22"/>
      <c r="D209" s="23"/>
      <c r="E209" s="22"/>
      <c r="F209" s="21"/>
      <c r="G209" s="22"/>
      <c r="H209" s="22"/>
      <c r="I209" s="22"/>
      <c r="J209" s="22"/>
      <c r="K209" s="22"/>
      <c r="L209" s="22"/>
      <c r="M209" s="22"/>
      <c r="N209" s="22"/>
      <c r="O209" s="22"/>
      <c r="P209" s="22"/>
      <c r="Q209" s="22"/>
      <c r="R209" s="23"/>
    </row>
    <row r="210" s="15" customFormat="1" ht="14.25" spans="1:18">
      <c r="A210" s="21"/>
      <c r="B210" s="22"/>
      <c r="C210" s="22"/>
      <c r="D210" s="23"/>
      <c r="E210" s="22"/>
      <c r="F210" s="21"/>
      <c r="G210" s="22"/>
      <c r="H210" s="22"/>
      <c r="I210" s="22"/>
      <c r="J210" s="22"/>
      <c r="K210" s="22"/>
      <c r="L210" s="22"/>
      <c r="M210" s="22"/>
      <c r="N210" s="22"/>
      <c r="O210" s="22"/>
      <c r="P210" s="22"/>
      <c r="Q210" s="22"/>
      <c r="R210" s="23"/>
    </row>
    <row r="211" s="3" customFormat="1" ht="14.25" spans="1:18">
      <c r="A211" s="21"/>
      <c r="B211" s="22"/>
      <c r="C211" s="22"/>
      <c r="D211" s="23"/>
      <c r="E211" s="22"/>
      <c r="F211" s="21"/>
      <c r="G211" s="22"/>
      <c r="H211" s="22"/>
      <c r="I211" s="22"/>
      <c r="J211" s="22"/>
      <c r="K211" s="22"/>
      <c r="L211" s="22"/>
      <c r="M211" s="22"/>
      <c r="N211" s="22"/>
      <c r="O211" s="22"/>
      <c r="P211" s="22"/>
      <c r="Q211" s="22"/>
      <c r="R211" s="23"/>
    </row>
    <row r="212" s="3" customFormat="1" ht="14.25" spans="1:18">
      <c r="A212" s="21"/>
      <c r="B212" s="22"/>
      <c r="C212" s="22"/>
      <c r="D212" s="23"/>
      <c r="E212" s="22"/>
      <c r="F212" s="21"/>
      <c r="G212" s="22"/>
      <c r="H212" s="22"/>
      <c r="I212" s="22"/>
      <c r="J212" s="22"/>
      <c r="K212" s="22"/>
      <c r="L212" s="22"/>
      <c r="M212" s="22"/>
      <c r="N212" s="22"/>
      <c r="O212" s="22"/>
      <c r="P212" s="22"/>
      <c r="Q212" s="22"/>
      <c r="R212" s="23"/>
    </row>
    <row r="213" s="3" customFormat="1" ht="14.25" spans="1:18">
      <c r="A213" s="21"/>
      <c r="B213" s="22"/>
      <c r="C213" s="22"/>
      <c r="D213" s="23"/>
      <c r="E213" s="22"/>
      <c r="F213" s="21"/>
      <c r="G213" s="22"/>
      <c r="H213" s="22"/>
      <c r="I213" s="22"/>
      <c r="J213" s="22"/>
      <c r="K213" s="22"/>
      <c r="L213" s="22"/>
      <c r="M213" s="22"/>
      <c r="N213" s="22"/>
      <c r="O213" s="22"/>
      <c r="P213" s="22"/>
      <c r="Q213" s="22"/>
      <c r="R213" s="23"/>
    </row>
    <row r="214" s="1" customFormat="1" spans="1:18">
      <c r="A214" s="21"/>
      <c r="B214" s="22"/>
      <c r="C214" s="22"/>
      <c r="D214" s="23"/>
      <c r="E214" s="22"/>
      <c r="F214" s="21"/>
      <c r="G214" s="22"/>
      <c r="H214" s="22"/>
      <c r="I214" s="22"/>
      <c r="J214" s="22"/>
      <c r="K214" s="22"/>
      <c r="L214" s="22"/>
      <c r="M214" s="22"/>
      <c r="N214" s="22"/>
      <c r="O214" s="22"/>
      <c r="P214" s="22"/>
      <c r="Q214" s="22"/>
      <c r="R214" s="23"/>
    </row>
    <row r="215" s="10" customFormat="1" spans="1:18">
      <c r="A215" s="21"/>
      <c r="B215" s="22"/>
      <c r="C215" s="22"/>
      <c r="D215" s="23"/>
      <c r="E215" s="22"/>
      <c r="F215" s="21"/>
      <c r="G215" s="22"/>
      <c r="H215" s="22"/>
      <c r="I215" s="22"/>
      <c r="J215" s="22"/>
      <c r="K215" s="22"/>
      <c r="L215" s="22"/>
      <c r="M215" s="22"/>
      <c r="N215" s="22"/>
      <c r="O215" s="22"/>
      <c r="P215" s="22"/>
      <c r="Q215" s="22"/>
      <c r="R215" s="23"/>
    </row>
    <row r="216" s="10" customFormat="1" spans="1:18">
      <c r="A216" s="21"/>
      <c r="B216" s="22"/>
      <c r="C216" s="22"/>
      <c r="D216" s="23"/>
      <c r="E216" s="22"/>
      <c r="F216" s="21"/>
      <c r="G216" s="22"/>
      <c r="H216" s="22"/>
      <c r="I216" s="22"/>
      <c r="J216" s="22"/>
      <c r="K216" s="22"/>
      <c r="L216" s="22"/>
      <c r="M216" s="22"/>
      <c r="N216" s="22"/>
      <c r="O216" s="22"/>
      <c r="P216" s="22"/>
      <c r="Q216" s="22"/>
      <c r="R216" s="23"/>
    </row>
    <row r="217" s="10" customFormat="1" spans="1:18">
      <c r="A217" s="21"/>
      <c r="B217" s="22"/>
      <c r="C217" s="22"/>
      <c r="D217" s="23"/>
      <c r="E217" s="22"/>
      <c r="F217" s="21"/>
      <c r="G217" s="22"/>
      <c r="H217" s="22"/>
      <c r="I217" s="22"/>
      <c r="J217" s="22"/>
      <c r="K217" s="22"/>
      <c r="L217" s="22"/>
      <c r="M217" s="22"/>
      <c r="N217" s="22"/>
      <c r="O217" s="22"/>
      <c r="P217" s="22"/>
      <c r="Q217" s="22"/>
      <c r="R217" s="23"/>
    </row>
    <row r="218" s="1" customFormat="1" spans="1:18">
      <c r="A218" s="21"/>
      <c r="B218" s="22"/>
      <c r="C218" s="22"/>
      <c r="D218" s="23"/>
      <c r="E218" s="22"/>
      <c r="F218" s="21"/>
      <c r="G218" s="22"/>
      <c r="H218" s="22"/>
      <c r="I218" s="22"/>
      <c r="J218" s="22"/>
      <c r="K218" s="22"/>
      <c r="L218" s="22"/>
      <c r="M218" s="22"/>
      <c r="N218" s="22"/>
      <c r="O218" s="22"/>
      <c r="P218" s="22"/>
      <c r="Q218" s="22"/>
      <c r="R218" s="23"/>
    </row>
    <row r="219" s="1" customFormat="1" spans="1:18">
      <c r="A219" s="21"/>
      <c r="B219" s="22"/>
      <c r="C219" s="22"/>
      <c r="D219" s="23"/>
      <c r="E219" s="22"/>
      <c r="F219" s="21"/>
      <c r="G219" s="22"/>
      <c r="H219" s="22"/>
      <c r="I219" s="22"/>
      <c r="J219" s="22"/>
      <c r="K219" s="22"/>
      <c r="L219" s="22"/>
      <c r="M219" s="22"/>
      <c r="N219" s="22"/>
      <c r="O219" s="22"/>
      <c r="P219" s="22"/>
      <c r="Q219" s="22"/>
      <c r="R219" s="23"/>
    </row>
    <row r="220" s="1" customFormat="1" spans="1:18">
      <c r="A220" s="21"/>
      <c r="B220" s="22"/>
      <c r="C220" s="22"/>
      <c r="D220" s="23"/>
      <c r="E220" s="22"/>
      <c r="F220" s="21"/>
      <c r="G220" s="22"/>
      <c r="H220" s="22"/>
      <c r="I220" s="22"/>
      <c r="J220" s="22"/>
      <c r="K220" s="22"/>
      <c r="L220" s="22"/>
      <c r="M220" s="22"/>
      <c r="N220" s="22"/>
      <c r="O220" s="22"/>
      <c r="P220" s="22"/>
      <c r="Q220" s="22"/>
      <c r="R220" s="23"/>
    </row>
    <row r="221" s="1" customFormat="1" spans="1:18">
      <c r="A221" s="21"/>
      <c r="B221" s="22"/>
      <c r="C221" s="22"/>
      <c r="D221" s="23"/>
      <c r="E221" s="22"/>
      <c r="F221" s="21"/>
      <c r="G221" s="22"/>
      <c r="H221" s="22"/>
      <c r="I221" s="22"/>
      <c r="J221" s="22"/>
      <c r="K221" s="22"/>
      <c r="L221" s="22"/>
      <c r="M221" s="22"/>
      <c r="N221" s="22"/>
      <c r="O221" s="22"/>
      <c r="P221" s="22"/>
      <c r="Q221" s="22"/>
      <c r="R221" s="23"/>
    </row>
    <row r="222" s="16" customFormat="1" ht="14.25" spans="1:18">
      <c r="A222" s="21"/>
      <c r="B222" s="22"/>
      <c r="C222" s="22"/>
      <c r="D222" s="23"/>
      <c r="E222" s="22"/>
      <c r="F222" s="21"/>
      <c r="G222" s="22"/>
      <c r="H222" s="22"/>
      <c r="I222" s="22"/>
      <c r="J222" s="22"/>
      <c r="K222" s="22"/>
      <c r="L222" s="22"/>
      <c r="M222" s="22"/>
      <c r="N222" s="22"/>
      <c r="O222" s="22"/>
      <c r="P222" s="22"/>
      <c r="Q222" s="22"/>
      <c r="R222" s="23"/>
    </row>
    <row r="223" s="16" customFormat="1" ht="14.25" spans="1:18">
      <c r="A223" s="21"/>
      <c r="B223" s="22"/>
      <c r="C223" s="22"/>
      <c r="D223" s="23"/>
      <c r="E223" s="22"/>
      <c r="F223" s="21"/>
      <c r="G223" s="22"/>
      <c r="H223" s="22"/>
      <c r="I223" s="22"/>
      <c r="J223" s="22"/>
      <c r="K223" s="22"/>
      <c r="L223" s="22"/>
      <c r="M223" s="22"/>
      <c r="N223" s="22"/>
      <c r="O223" s="22"/>
      <c r="P223" s="22"/>
      <c r="Q223" s="22"/>
      <c r="R223" s="23"/>
    </row>
    <row r="224" s="17" customFormat="1" spans="1:18">
      <c r="A224" s="21"/>
      <c r="B224" s="22"/>
      <c r="C224" s="22"/>
      <c r="D224" s="23"/>
      <c r="E224" s="22"/>
      <c r="F224" s="21"/>
      <c r="G224" s="22"/>
      <c r="H224" s="22"/>
      <c r="I224" s="22"/>
      <c r="J224" s="22"/>
      <c r="K224" s="22"/>
      <c r="L224" s="22"/>
      <c r="M224" s="22"/>
      <c r="N224" s="22"/>
      <c r="O224" s="22"/>
      <c r="P224" s="22"/>
      <c r="Q224" s="22"/>
      <c r="R224" s="23"/>
    </row>
    <row r="225" s="2" customFormat="1" spans="1:18">
      <c r="A225" s="21"/>
      <c r="B225" s="22"/>
      <c r="C225" s="22"/>
      <c r="D225" s="23"/>
      <c r="E225" s="22"/>
      <c r="F225" s="21"/>
      <c r="G225" s="22"/>
      <c r="H225" s="22"/>
      <c r="I225" s="22"/>
      <c r="J225" s="22"/>
      <c r="K225" s="22"/>
      <c r="L225" s="22"/>
      <c r="M225" s="22"/>
      <c r="N225" s="22"/>
      <c r="O225" s="22"/>
      <c r="P225" s="22"/>
      <c r="Q225" s="22"/>
      <c r="R225" s="23"/>
    </row>
    <row r="226" s="16" customFormat="1" ht="14.25" spans="1:18">
      <c r="A226" s="21"/>
      <c r="B226" s="22"/>
      <c r="C226" s="22"/>
      <c r="D226" s="23"/>
      <c r="E226" s="22"/>
      <c r="F226" s="21"/>
      <c r="G226" s="22"/>
      <c r="H226" s="22"/>
      <c r="I226" s="22"/>
      <c r="J226" s="22"/>
      <c r="K226" s="22"/>
      <c r="L226" s="22"/>
      <c r="M226" s="22"/>
      <c r="N226" s="22"/>
      <c r="O226" s="22"/>
      <c r="P226" s="22"/>
      <c r="Q226" s="22"/>
      <c r="R226" s="23"/>
    </row>
    <row r="227" s="3" customFormat="1" ht="14.25" spans="1:18">
      <c r="A227" s="21"/>
      <c r="B227" s="22"/>
      <c r="C227" s="22"/>
      <c r="D227" s="23"/>
      <c r="E227" s="22"/>
      <c r="F227" s="21"/>
      <c r="G227" s="22"/>
      <c r="H227" s="22"/>
      <c r="I227" s="22"/>
      <c r="J227" s="22"/>
      <c r="K227" s="22"/>
      <c r="L227" s="22"/>
      <c r="M227" s="22"/>
      <c r="N227" s="22"/>
      <c r="O227" s="22"/>
      <c r="P227" s="22"/>
      <c r="Q227" s="22"/>
      <c r="R227" s="23"/>
    </row>
    <row r="228" s="3" customFormat="1" ht="14.25" spans="1:18">
      <c r="A228" s="21"/>
      <c r="B228" s="22"/>
      <c r="C228" s="22"/>
      <c r="D228" s="23"/>
      <c r="E228" s="22"/>
      <c r="F228" s="21"/>
      <c r="G228" s="22"/>
      <c r="H228" s="22"/>
      <c r="I228" s="22"/>
      <c r="J228" s="22"/>
      <c r="K228" s="22"/>
      <c r="L228" s="22"/>
      <c r="M228" s="22"/>
      <c r="N228" s="22"/>
      <c r="O228" s="22"/>
      <c r="P228" s="22"/>
      <c r="Q228" s="22"/>
      <c r="R228" s="23"/>
    </row>
    <row r="229" s="3" customFormat="1" ht="14.25" spans="1:18">
      <c r="A229" s="21"/>
      <c r="B229" s="22"/>
      <c r="C229" s="22"/>
      <c r="D229" s="23"/>
      <c r="E229" s="22"/>
      <c r="F229" s="21"/>
      <c r="G229" s="22"/>
      <c r="H229" s="22"/>
      <c r="I229" s="22"/>
      <c r="J229" s="22"/>
      <c r="K229" s="22"/>
      <c r="L229" s="22"/>
      <c r="M229" s="22"/>
      <c r="N229" s="22"/>
      <c r="O229" s="22"/>
      <c r="P229" s="22"/>
      <c r="Q229" s="22"/>
      <c r="R229" s="23"/>
    </row>
    <row r="230" s="3" customFormat="1" ht="14.25" spans="1:18">
      <c r="A230" s="21"/>
      <c r="B230" s="22"/>
      <c r="C230" s="22"/>
      <c r="D230" s="23"/>
      <c r="E230" s="22"/>
      <c r="F230" s="21"/>
      <c r="G230" s="22"/>
      <c r="H230" s="22"/>
      <c r="I230" s="22"/>
      <c r="J230" s="22"/>
      <c r="K230" s="22"/>
      <c r="L230" s="22"/>
      <c r="M230" s="22"/>
      <c r="N230" s="22"/>
      <c r="O230" s="22"/>
      <c r="P230" s="22"/>
      <c r="Q230" s="22"/>
      <c r="R230" s="23"/>
    </row>
    <row r="231" s="3" customFormat="1" ht="14.25" spans="1:18">
      <c r="A231" s="21"/>
      <c r="B231" s="22"/>
      <c r="C231" s="22"/>
      <c r="D231" s="23"/>
      <c r="E231" s="22"/>
      <c r="F231" s="21"/>
      <c r="G231" s="22"/>
      <c r="H231" s="22"/>
      <c r="I231" s="22"/>
      <c r="J231" s="22"/>
      <c r="K231" s="22"/>
      <c r="L231" s="22"/>
      <c r="M231" s="22"/>
      <c r="N231" s="22"/>
      <c r="O231" s="22"/>
      <c r="P231" s="22"/>
      <c r="Q231" s="22"/>
      <c r="R231" s="23"/>
    </row>
    <row r="232" s="3" customFormat="1" ht="14.25" spans="1:18">
      <c r="A232" s="21"/>
      <c r="B232" s="22"/>
      <c r="C232" s="22"/>
      <c r="D232" s="23"/>
      <c r="E232" s="22"/>
      <c r="F232" s="21"/>
      <c r="G232" s="22"/>
      <c r="H232" s="22"/>
      <c r="I232" s="22"/>
      <c r="J232" s="22"/>
      <c r="K232" s="22"/>
      <c r="L232" s="22"/>
      <c r="M232" s="22"/>
      <c r="N232" s="22"/>
      <c r="O232" s="22"/>
      <c r="P232" s="22"/>
      <c r="Q232" s="22"/>
      <c r="R232" s="23"/>
    </row>
    <row r="233" s="3" customFormat="1" ht="14.25" spans="1:18">
      <c r="A233" s="21"/>
      <c r="B233" s="22"/>
      <c r="C233" s="22"/>
      <c r="D233" s="23"/>
      <c r="E233" s="22"/>
      <c r="F233" s="21"/>
      <c r="G233" s="22"/>
      <c r="H233" s="22"/>
      <c r="I233" s="22"/>
      <c r="J233" s="22"/>
      <c r="K233" s="22"/>
      <c r="L233" s="22"/>
      <c r="M233" s="22"/>
      <c r="N233" s="22"/>
      <c r="O233" s="22"/>
      <c r="P233" s="22"/>
      <c r="Q233" s="22"/>
      <c r="R233" s="23"/>
    </row>
    <row r="234" s="3" customFormat="1" ht="14.25" spans="1:18">
      <c r="A234" s="21"/>
      <c r="B234" s="22"/>
      <c r="C234" s="22"/>
      <c r="D234" s="23"/>
      <c r="E234" s="22"/>
      <c r="F234" s="21"/>
      <c r="G234" s="22"/>
      <c r="H234" s="22"/>
      <c r="I234" s="22"/>
      <c r="J234" s="22"/>
      <c r="K234" s="22"/>
      <c r="L234" s="22"/>
      <c r="M234" s="22"/>
      <c r="N234" s="22"/>
      <c r="O234" s="22"/>
      <c r="P234" s="22"/>
      <c r="Q234" s="22"/>
      <c r="R234" s="23"/>
    </row>
    <row r="235" s="3" customFormat="1" ht="14.25" spans="1:18">
      <c r="A235" s="21"/>
      <c r="B235" s="22"/>
      <c r="C235" s="22"/>
      <c r="D235" s="23"/>
      <c r="E235" s="22"/>
      <c r="F235" s="21"/>
      <c r="G235" s="22"/>
      <c r="H235" s="22"/>
      <c r="I235" s="22"/>
      <c r="J235" s="22"/>
      <c r="K235" s="22"/>
      <c r="L235" s="22"/>
      <c r="M235" s="22"/>
      <c r="N235" s="22"/>
      <c r="O235" s="22"/>
      <c r="P235" s="22"/>
      <c r="Q235" s="22"/>
      <c r="R235" s="23"/>
    </row>
    <row r="236" s="3" customFormat="1" ht="14.25" spans="1:18">
      <c r="A236" s="21"/>
      <c r="B236" s="22"/>
      <c r="C236" s="22"/>
      <c r="D236" s="23"/>
      <c r="E236" s="22"/>
      <c r="F236" s="21"/>
      <c r="G236" s="22"/>
      <c r="H236" s="22"/>
      <c r="I236" s="22"/>
      <c r="J236" s="22"/>
      <c r="K236" s="22"/>
      <c r="L236" s="22"/>
      <c r="M236" s="22"/>
      <c r="N236" s="22"/>
      <c r="O236" s="22"/>
      <c r="P236" s="22"/>
      <c r="Q236" s="22"/>
      <c r="R236" s="23"/>
    </row>
    <row r="237" s="3" customFormat="1" ht="14.25" spans="1:18">
      <c r="A237" s="21"/>
      <c r="B237" s="22"/>
      <c r="C237" s="22"/>
      <c r="D237" s="23"/>
      <c r="E237" s="22"/>
      <c r="F237" s="21"/>
      <c r="G237" s="22"/>
      <c r="H237" s="22"/>
      <c r="I237" s="22"/>
      <c r="J237" s="22"/>
      <c r="K237" s="22"/>
      <c r="L237" s="22"/>
      <c r="M237" s="22"/>
      <c r="N237" s="22"/>
      <c r="O237" s="22"/>
      <c r="P237" s="22"/>
      <c r="Q237" s="22"/>
      <c r="R237" s="23"/>
    </row>
    <row r="238" s="1" customFormat="1" spans="1:18">
      <c r="A238" s="21"/>
      <c r="B238" s="22"/>
      <c r="C238" s="22"/>
      <c r="D238" s="23"/>
      <c r="E238" s="22"/>
      <c r="F238" s="21"/>
      <c r="G238" s="22"/>
      <c r="H238" s="22"/>
      <c r="I238" s="22"/>
      <c r="J238" s="22"/>
      <c r="K238" s="22"/>
      <c r="L238" s="22"/>
      <c r="M238" s="22"/>
      <c r="N238" s="22"/>
      <c r="O238" s="22"/>
      <c r="P238" s="22"/>
      <c r="Q238" s="22"/>
      <c r="R238" s="23"/>
    </row>
    <row r="239" s="3" customFormat="1" ht="14.25" spans="1:18">
      <c r="A239" s="21"/>
      <c r="B239" s="22"/>
      <c r="C239" s="22"/>
      <c r="D239" s="23"/>
      <c r="E239" s="22"/>
      <c r="F239" s="21"/>
      <c r="G239" s="22"/>
      <c r="H239" s="22"/>
      <c r="I239" s="22"/>
      <c r="J239" s="22"/>
      <c r="K239" s="22"/>
      <c r="L239" s="22"/>
      <c r="M239" s="22"/>
      <c r="N239" s="22"/>
      <c r="O239" s="22"/>
      <c r="P239" s="22"/>
      <c r="Q239" s="22"/>
      <c r="R239" s="23"/>
    </row>
    <row r="240" s="3" customFormat="1" ht="14.25" spans="1:18">
      <c r="A240" s="21"/>
      <c r="B240" s="22"/>
      <c r="C240" s="22"/>
      <c r="D240" s="23"/>
      <c r="E240" s="22"/>
      <c r="F240" s="21"/>
      <c r="G240" s="22"/>
      <c r="H240" s="22"/>
      <c r="I240" s="22"/>
      <c r="J240" s="22"/>
      <c r="K240" s="22"/>
      <c r="L240" s="22"/>
      <c r="M240" s="22"/>
      <c r="N240" s="22"/>
      <c r="O240" s="22"/>
      <c r="P240" s="22"/>
      <c r="Q240" s="22"/>
      <c r="R240" s="23"/>
    </row>
    <row r="241" s="10" customFormat="1" spans="1:18">
      <c r="A241" s="21"/>
      <c r="B241" s="22"/>
      <c r="C241" s="22"/>
      <c r="D241" s="23"/>
      <c r="E241" s="22"/>
      <c r="F241" s="21"/>
      <c r="G241" s="22"/>
      <c r="H241" s="22"/>
      <c r="I241" s="22"/>
      <c r="J241" s="22"/>
      <c r="K241" s="22"/>
      <c r="L241" s="22"/>
      <c r="M241" s="22"/>
      <c r="N241" s="22"/>
      <c r="O241" s="22"/>
      <c r="P241" s="22"/>
      <c r="Q241" s="22"/>
      <c r="R241" s="23"/>
    </row>
    <row r="242" s="3" customFormat="1" ht="14.25" spans="1:18">
      <c r="A242" s="21"/>
      <c r="B242" s="22"/>
      <c r="C242" s="22"/>
      <c r="D242" s="23"/>
      <c r="E242" s="22"/>
      <c r="F242" s="21"/>
      <c r="G242" s="22"/>
      <c r="H242" s="22"/>
      <c r="I242" s="22"/>
      <c r="J242" s="22"/>
      <c r="K242" s="22"/>
      <c r="L242" s="22"/>
      <c r="M242" s="22"/>
      <c r="N242" s="22"/>
      <c r="O242" s="22"/>
      <c r="P242" s="22"/>
      <c r="Q242" s="22"/>
      <c r="R242" s="23"/>
    </row>
    <row r="243" s="3" customFormat="1" ht="14.25" spans="1:18">
      <c r="A243" s="21"/>
      <c r="B243" s="22"/>
      <c r="C243" s="22"/>
      <c r="D243" s="23"/>
      <c r="E243" s="22"/>
      <c r="F243" s="21"/>
      <c r="G243" s="22"/>
      <c r="H243" s="22"/>
      <c r="I243" s="22"/>
      <c r="J243" s="22"/>
      <c r="K243" s="22"/>
      <c r="L243" s="22"/>
      <c r="M243" s="22"/>
      <c r="N243" s="22"/>
      <c r="O243" s="22"/>
      <c r="P243" s="22"/>
      <c r="Q243" s="22"/>
      <c r="R243" s="23"/>
    </row>
    <row r="244" s="3" customFormat="1" ht="14.25" spans="1:18">
      <c r="A244" s="21"/>
      <c r="B244" s="22"/>
      <c r="C244" s="22"/>
      <c r="D244" s="23"/>
      <c r="E244" s="22"/>
      <c r="F244" s="21"/>
      <c r="G244" s="22"/>
      <c r="H244" s="22"/>
      <c r="I244" s="22"/>
      <c r="J244" s="22"/>
      <c r="K244" s="22"/>
      <c r="L244" s="22"/>
      <c r="M244" s="22"/>
      <c r="N244" s="22"/>
      <c r="O244" s="22"/>
      <c r="P244" s="22"/>
      <c r="Q244" s="22"/>
      <c r="R244" s="23"/>
    </row>
    <row r="245" s="3" customFormat="1" ht="14.25" spans="1:18">
      <c r="A245" s="21"/>
      <c r="B245" s="22"/>
      <c r="C245" s="22"/>
      <c r="D245" s="23"/>
      <c r="E245" s="22"/>
      <c r="F245" s="21"/>
      <c r="G245" s="22"/>
      <c r="H245" s="22"/>
      <c r="I245" s="22"/>
      <c r="J245" s="22"/>
      <c r="K245" s="22"/>
      <c r="L245" s="22"/>
      <c r="M245" s="22"/>
      <c r="N245" s="22"/>
      <c r="O245" s="22"/>
      <c r="P245" s="22"/>
      <c r="Q245" s="22"/>
      <c r="R245" s="23"/>
    </row>
    <row r="246" s="1" customFormat="1" spans="1:18">
      <c r="A246" s="21"/>
      <c r="B246" s="22"/>
      <c r="C246" s="22"/>
      <c r="D246" s="23"/>
      <c r="E246" s="22"/>
      <c r="F246" s="21"/>
      <c r="G246" s="22"/>
      <c r="H246" s="22"/>
      <c r="I246" s="22"/>
      <c r="J246" s="22"/>
      <c r="K246" s="22"/>
      <c r="L246" s="22"/>
      <c r="M246" s="22"/>
      <c r="N246" s="22"/>
      <c r="O246" s="22"/>
      <c r="P246" s="22"/>
      <c r="Q246" s="22"/>
      <c r="R246" s="23"/>
    </row>
    <row r="247" s="16" customFormat="1" ht="14.25" spans="1:18">
      <c r="A247" s="21"/>
      <c r="B247" s="22"/>
      <c r="C247" s="22"/>
      <c r="D247" s="23"/>
      <c r="E247" s="22"/>
      <c r="F247" s="21"/>
      <c r="G247" s="22"/>
      <c r="H247" s="22"/>
      <c r="I247" s="22"/>
      <c r="J247" s="22"/>
      <c r="K247" s="22"/>
      <c r="L247" s="22"/>
      <c r="M247" s="22"/>
      <c r="N247" s="22"/>
      <c r="O247" s="22"/>
      <c r="P247" s="22"/>
      <c r="Q247" s="22"/>
      <c r="R247" s="23"/>
    </row>
    <row r="248" s="16" customFormat="1" ht="14.25" spans="1:18">
      <c r="A248" s="21"/>
      <c r="B248" s="22"/>
      <c r="C248" s="22"/>
      <c r="D248" s="23"/>
      <c r="E248" s="22"/>
      <c r="F248" s="21"/>
      <c r="G248" s="22"/>
      <c r="H248" s="22"/>
      <c r="I248" s="22"/>
      <c r="J248" s="22"/>
      <c r="K248" s="22"/>
      <c r="L248" s="22"/>
      <c r="M248" s="22"/>
      <c r="N248" s="22"/>
      <c r="O248" s="22"/>
      <c r="P248" s="22"/>
      <c r="Q248" s="22"/>
      <c r="R248" s="23"/>
    </row>
    <row r="249" s="2" customFormat="1" spans="1:18">
      <c r="A249" s="21"/>
      <c r="B249" s="22"/>
      <c r="C249" s="22"/>
      <c r="D249" s="23"/>
      <c r="E249" s="22"/>
      <c r="F249" s="21"/>
      <c r="G249" s="22"/>
      <c r="H249" s="22"/>
      <c r="I249" s="22"/>
      <c r="J249" s="22"/>
      <c r="K249" s="22"/>
      <c r="L249" s="22"/>
      <c r="M249" s="22"/>
      <c r="N249" s="22"/>
      <c r="O249" s="22"/>
      <c r="P249" s="22"/>
      <c r="Q249" s="22"/>
      <c r="R249" s="23"/>
    </row>
    <row r="250" s="16" customFormat="1" ht="14.25" spans="1:18">
      <c r="A250" s="21"/>
      <c r="B250" s="22"/>
      <c r="C250" s="22"/>
      <c r="D250" s="23"/>
      <c r="E250" s="22"/>
      <c r="F250" s="21"/>
      <c r="G250" s="22"/>
      <c r="H250" s="22"/>
      <c r="I250" s="22"/>
      <c r="J250" s="22"/>
      <c r="K250" s="22"/>
      <c r="L250" s="22"/>
      <c r="M250" s="22"/>
      <c r="N250" s="22"/>
      <c r="O250" s="22"/>
      <c r="P250" s="22"/>
      <c r="Q250" s="22"/>
      <c r="R250" s="23"/>
    </row>
    <row r="251" s="2" customFormat="1" spans="1:18">
      <c r="A251" s="21"/>
      <c r="B251" s="22"/>
      <c r="C251" s="22"/>
      <c r="D251" s="23"/>
      <c r="E251" s="22"/>
      <c r="F251" s="21"/>
      <c r="G251" s="22"/>
      <c r="H251" s="22"/>
      <c r="I251" s="22"/>
      <c r="J251" s="22"/>
      <c r="K251" s="22"/>
      <c r="L251" s="22"/>
      <c r="M251" s="22"/>
      <c r="N251" s="22"/>
      <c r="O251" s="22"/>
      <c r="P251" s="22"/>
      <c r="Q251" s="22"/>
      <c r="R251" s="23"/>
    </row>
    <row r="252" s="16" customFormat="1" ht="14.25" spans="1:18">
      <c r="A252" s="21"/>
      <c r="B252" s="22"/>
      <c r="C252" s="22"/>
      <c r="D252" s="23"/>
      <c r="E252" s="22"/>
      <c r="F252" s="21"/>
      <c r="G252" s="22"/>
      <c r="H252" s="22"/>
      <c r="I252" s="22"/>
      <c r="J252" s="22"/>
      <c r="K252" s="22"/>
      <c r="L252" s="22"/>
      <c r="M252" s="22"/>
      <c r="N252" s="22"/>
      <c r="O252" s="22"/>
      <c r="P252" s="22"/>
      <c r="Q252" s="22"/>
      <c r="R252" s="23"/>
    </row>
    <row r="253" s="2" customFormat="1" spans="1:18">
      <c r="A253" s="21"/>
      <c r="B253" s="22"/>
      <c r="C253" s="22"/>
      <c r="D253" s="23"/>
      <c r="E253" s="22"/>
      <c r="F253" s="21"/>
      <c r="G253" s="22"/>
      <c r="H253" s="22"/>
      <c r="I253" s="22"/>
      <c r="J253" s="22"/>
      <c r="K253" s="22"/>
      <c r="L253" s="22"/>
      <c r="M253" s="22"/>
      <c r="N253" s="22"/>
      <c r="O253" s="22"/>
      <c r="P253" s="22"/>
      <c r="Q253" s="22"/>
      <c r="R253" s="23"/>
    </row>
    <row r="254" s="17" customFormat="1" spans="1:18">
      <c r="A254" s="21"/>
      <c r="B254" s="22"/>
      <c r="C254" s="22"/>
      <c r="D254" s="23"/>
      <c r="E254" s="22"/>
      <c r="F254" s="21"/>
      <c r="G254" s="22"/>
      <c r="H254" s="22"/>
      <c r="I254" s="22"/>
      <c r="J254" s="22"/>
      <c r="K254" s="22"/>
      <c r="L254" s="22"/>
      <c r="M254" s="22"/>
      <c r="N254" s="22"/>
      <c r="O254" s="22"/>
      <c r="P254" s="22"/>
      <c r="Q254" s="22"/>
      <c r="R254" s="23"/>
    </row>
    <row r="255" s="17" customFormat="1" spans="1:18">
      <c r="A255" s="21"/>
      <c r="B255" s="22"/>
      <c r="C255" s="22"/>
      <c r="D255" s="23"/>
      <c r="E255" s="22"/>
      <c r="F255" s="21"/>
      <c r="G255" s="22"/>
      <c r="H255" s="22"/>
      <c r="I255" s="22"/>
      <c r="J255" s="22"/>
      <c r="K255" s="22"/>
      <c r="L255" s="22"/>
      <c r="M255" s="22"/>
      <c r="N255" s="22"/>
      <c r="O255" s="22"/>
      <c r="P255" s="22"/>
      <c r="Q255" s="22"/>
      <c r="R255" s="23"/>
    </row>
    <row r="256" s="17" customFormat="1" spans="1:18">
      <c r="A256" s="21"/>
      <c r="B256" s="22"/>
      <c r="C256" s="22"/>
      <c r="D256" s="23"/>
      <c r="E256" s="22"/>
      <c r="F256" s="21"/>
      <c r="G256" s="22"/>
      <c r="H256" s="22"/>
      <c r="I256" s="22"/>
      <c r="J256" s="22"/>
      <c r="K256" s="22"/>
      <c r="L256" s="22"/>
      <c r="M256" s="22"/>
      <c r="N256" s="22"/>
      <c r="O256" s="22"/>
      <c r="P256" s="22"/>
      <c r="Q256" s="22"/>
      <c r="R256" s="23"/>
    </row>
    <row r="257" s="16" customFormat="1" ht="14.25" spans="1:18">
      <c r="A257" s="21"/>
      <c r="B257" s="22"/>
      <c r="C257" s="22"/>
      <c r="D257" s="23"/>
      <c r="E257" s="22"/>
      <c r="F257" s="21"/>
      <c r="G257" s="22"/>
      <c r="H257" s="22"/>
      <c r="I257" s="22"/>
      <c r="J257" s="22"/>
      <c r="K257" s="22"/>
      <c r="L257" s="22"/>
      <c r="M257" s="22"/>
      <c r="N257" s="22"/>
      <c r="O257" s="22"/>
      <c r="P257" s="22"/>
      <c r="Q257" s="22"/>
      <c r="R257" s="23"/>
    </row>
    <row r="258" s="1" customFormat="1" spans="1:18">
      <c r="A258" s="21"/>
      <c r="B258" s="22"/>
      <c r="C258" s="22"/>
      <c r="D258" s="23"/>
      <c r="E258" s="22"/>
      <c r="F258" s="21"/>
      <c r="G258" s="22"/>
      <c r="H258" s="22"/>
      <c r="I258" s="22"/>
      <c r="J258" s="22"/>
      <c r="K258" s="22"/>
      <c r="L258" s="22"/>
      <c r="M258" s="22"/>
      <c r="N258" s="22"/>
      <c r="O258" s="22"/>
      <c r="P258" s="22"/>
      <c r="Q258" s="22"/>
      <c r="R258" s="23"/>
    </row>
    <row r="259" s="1" customFormat="1" spans="1:18">
      <c r="A259" s="21"/>
      <c r="B259" s="22"/>
      <c r="C259" s="22"/>
      <c r="D259" s="23"/>
      <c r="E259" s="22"/>
      <c r="F259" s="21"/>
      <c r="G259" s="22"/>
      <c r="H259" s="22"/>
      <c r="I259" s="22"/>
      <c r="J259" s="22"/>
      <c r="K259" s="22"/>
      <c r="L259" s="22"/>
      <c r="M259" s="22"/>
      <c r="N259" s="22"/>
      <c r="O259" s="22"/>
      <c r="P259" s="22"/>
      <c r="Q259" s="22"/>
      <c r="R259" s="23"/>
    </row>
    <row r="260" s="1" customFormat="1" spans="1:18">
      <c r="A260" s="21"/>
      <c r="B260" s="22"/>
      <c r="C260" s="22"/>
      <c r="D260" s="23"/>
      <c r="E260" s="22"/>
      <c r="F260" s="21"/>
      <c r="G260" s="22"/>
      <c r="H260" s="22"/>
      <c r="I260" s="22"/>
      <c r="J260" s="22"/>
      <c r="K260" s="22"/>
      <c r="L260" s="22"/>
      <c r="M260" s="22"/>
      <c r="N260" s="22"/>
      <c r="O260" s="22"/>
      <c r="P260" s="22"/>
      <c r="Q260" s="22"/>
      <c r="R260" s="23"/>
    </row>
    <row r="261" s="1" customFormat="1" spans="1:18">
      <c r="A261" s="21"/>
      <c r="B261" s="22"/>
      <c r="C261" s="22"/>
      <c r="D261" s="23"/>
      <c r="E261" s="22"/>
      <c r="F261" s="21"/>
      <c r="G261" s="22"/>
      <c r="H261" s="22"/>
      <c r="I261" s="22"/>
      <c r="J261" s="22"/>
      <c r="K261" s="22"/>
      <c r="L261" s="22"/>
      <c r="M261" s="22"/>
      <c r="N261" s="22"/>
      <c r="O261" s="22"/>
      <c r="P261" s="22"/>
      <c r="Q261" s="22"/>
      <c r="R261" s="23"/>
    </row>
    <row r="262" s="1" customFormat="1" spans="1:18">
      <c r="A262" s="21"/>
      <c r="B262" s="22"/>
      <c r="C262" s="22"/>
      <c r="D262" s="23"/>
      <c r="E262" s="22"/>
      <c r="F262" s="21"/>
      <c r="G262" s="22"/>
      <c r="H262" s="22"/>
      <c r="I262" s="22"/>
      <c r="J262" s="22"/>
      <c r="K262" s="22"/>
      <c r="L262" s="22"/>
      <c r="M262" s="22"/>
      <c r="N262" s="22"/>
      <c r="O262" s="22"/>
      <c r="P262" s="22"/>
      <c r="Q262" s="22"/>
      <c r="R262" s="23"/>
    </row>
    <row r="263" s="18" customFormat="1" ht="12" spans="1:18">
      <c r="A263" s="21"/>
      <c r="B263" s="22"/>
      <c r="C263" s="22"/>
      <c r="D263" s="23"/>
      <c r="E263" s="22"/>
      <c r="F263" s="21"/>
      <c r="G263" s="22"/>
      <c r="H263" s="22"/>
      <c r="I263" s="22"/>
      <c r="J263" s="22"/>
      <c r="K263" s="22"/>
      <c r="L263" s="22"/>
      <c r="M263" s="22"/>
      <c r="N263" s="22"/>
      <c r="O263" s="22"/>
      <c r="P263" s="22"/>
      <c r="Q263" s="22"/>
      <c r="R263" s="23"/>
    </row>
    <row r="264" s="18" customFormat="1" ht="12" spans="1:18">
      <c r="A264" s="21"/>
      <c r="B264" s="22"/>
      <c r="C264" s="22"/>
      <c r="D264" s="23"/>
      <c r="E264" s="22"/>
      <c r="F264" s="21"/>
      <c r="G264" s="22"/>
      <c r="H264" s="22"/>
      <c r="I264" s="22"/>
      <c r="J264" s="22"/>
      <c r="K264" s="22"/>
      <c r="L264" s="22"/>
      <c r="M264" s="22"/>
      <c r="N264" s="22"/>
      <c r="O264" s="22"/>
      <c r="P264" s="22"/>
      <c r="Q264" s="22"/>
      <c r="R264" s="23"/>
    </row>
    <row r="265" s="1" customFormat="1" spans="1:18">
      <c r="A265" s="21"/>
      <c r="B265" s="22"/>
      <c r="C265" s="22"/>
      <c r="D265" s="23"/>
      <c r="E265" s="22"/>
      <c r="F265" s="21"/>
      <c r="G265" s="22"/>
      <c r="H265" s="22"/>
      <c r="I265" s="22"/>
      <c r="J265" s="22"/>
      <c r="K265" s="22"/>
      <c r="L265" s="22"/>
      <c r="M265" s="22"/>
      <c r="N265" s="22"/>
      <c r="O265" s="22"/>
      <c r="P265" s="22"/>
      <c r="Q265" s="22"/>
      <c r="R265" s="23"/>
    </row>
    <row r="266" s="3" customFormat="1" ht="14.25" spans="1:18">
      <c r="A266" s="21"/>
      <c r="B266" s="22"/>
      <c r="C266" s="22"/>
      <c r="D266" s="23"/>
      <c r="E266" s="22"/>
      <c r="F266" s="21"/>
      <c r="G266" s="22"/>
      <c r="H266" s="22"/>
      <c r="I266" s="22"/>
      <c r="J266" s="22"/>
      <c r="K266" s="22"/>
      <c r="L266" s="22"/>
      <c r="M266" s="22"/>
      <c r="N266" s="22"/>
      <c r="O266" s="22"/>
      <c r="P266" s="22"/>
      <c r="Q266" s="22"/>
      <c r="R266" s="23"/>
    </row>
    <row r="267" s="9" customFormat="1" spans="1:18">
      <c r="A267" s="21"/>
      <c r="B267" s="22"/>
      <c r="C267" s="22"/>
      <c r="D267" s="23"/>
      <c r="E267" s="22"/>
      <c r="F267" s="21"/>
      <c r="G267" s="22"/>
      <c r="H267" s="22"/>
      <c r="I267" s="22"/>
      <c r="J267" s="22"/>
      <c r="K267" s="22"/>
      <c r="L267" s="22"/>
      <c r="M267" s="22"/>
      <c r="N267" s="22"/>
      <c r="O267" s="22"/>
      <c r="P267" s="22"/>
      <c r="Q267" s="22"/>
      <c r="R267" s="23"/>
    </row>
    <row r="268" s="1" customFormat="1" spans="1:18">
      <c r="A268" s="21"/>
      <c r="B268" s="22"/>
      <c r="C268" s="22"/>
      <c r="D268" s="23"/>
      <c r="E268" s="22"/>
      <c r="F268" s="21"/>
      <c r="G268" s="22"/>
      <c r="H268" s="22"/>
      <c r="I268" s="22"/>
      <c r="J268" s="22"/>
      <c r="K268" s="22"/>
      <c r="L268" s="22"/>
      <c r="M268" s="22"/>
      <c r="N268" s="22"/>
      <c r="O268" s="22"/>
      <c r="P268" s="22"/>
      <c r="Q268" s="22"/>
      <c r="R268" s="23"/>
    </row>
    <row r="269" s="3" customFormat="1" ht="14.25" spans="1:18">
      <c r="A269" s="21"/>
      <c r="B269" s="22"/>
      <c r="C269" s="22"/>
      <c r="D269" s="23"/>
      <c r="E269" s="22"/>
      <c r="F269" s="21"/>
      <c r="G269" s="22"/>
      <c r="H269" s="22"/>
      <c r="I269" s="22"/>
      <c r="J269" s="22"/>
      <c r="K269" s="22"/>
      <c r="L269" s="22"/>
      <c r="M269" s="22"/>
      <c r="N269" s="22"/>
      <c r="O269" s="22"/>
      <c r="P269" s="22"/>
      <c r="Q269" s="22"/>
      <c r="R269" s="23"/>
    </row>
    <row r="270" s="19" customFormat="1" spans="1:18">
      <c r="A270" s="21"/>
      <c r="B270" s="22"/>
      <c r="C270" s="22"/>
      <c r="D270" s="23"/>
      <c r="E270" s="22"/>
      <c r="F270" s="21"/>
      <c r="G270" s="22"/>
      <c r="H270" s="22"/>
      <c r="I270" s="22"/>
      <c r="J270" s="22"/>
      <c r="K270" s="22"/>
      <c r="L270" s="22"/>
      <c r="M270" s="22"/>
      <c r="N270" s="22"/>
      <c r="O270" s="22"/>
      <c r="P270" s="22"/>
      <c r="Q270" s="22"/>
      <c r="R270" s="23"/>
    </row>
    <row r="271" s="19" customFormat="1" spans="1:18">
      <c r="A271" s="21"/>
      <c r="B271" s="22"/>
      <c r="C271" s="22"/>
      <c r="D271" s="23"/>
      <c r="E271" s="22"/>
      <c r="F271" s="21"/>
      <c r="G271" s="22"/>
      <c r="H271" s="22"/>
      <c r="I271" s="22"/>
      <c r="J271" s="22"/>
      <c r="K271" s="22"/>
      <c r="L271" s="22"/>
      <c r="M271" s="22"/>
      <c r="N271" s="22"/>
      <c r="O271" s="22"/>
      <c r="P271" s="22"/>
      <c r="Q271" s="22"/>
      <c r="R271" s="23"/>
    </row>
    <row r="272" s="1" customFormat="1" spans="1:18">
      <c r="A272" s="21"/>
      <c r="B272" s="22"/>
      <c r="C272" s="22"/>
      <c r="D272" s="23"/>
      <c r="E272" s="22"/>
      <c r="F272" s="21"/>
      <c r="G272" s="22"/>
      <c r="H272" s="22"/>
      <c r="I272" s="22"/>
      <c r="J272" s="22"/>
      <c r="K272" s="22"/>
      <c r="L272" s="22"/>
      <c r="M272" s="22"/>
      <c r="N272" s="22"/>
      <c r="O272" s="22"/>
      <c r="P272" s="22"/>
      <c r="Q272" s="22"/>
      <c r="R272" s="23"/>
    </row>
    <row r="273" s="16" customFormat="1" ht="14.25" spans="1:18">
      <c r="A273" s="21"/>
      <c r="B273" s="22"/>
      <c r="C273" s="22"/>
      <c r="D273" s="23"/>
      <c r="E273" s="22"/>
      <c r="F273" s="21"/>
      <c r="G273" s="22"/>
      <c r="H273" s="22"/>
      <c r="I273" s="22"/>
      <c r="J273" s="22"/>
      <c r="K273" s="22"/>
      <c r="L273" s="22"/>
      <c r="M273" s="22"/>
      <c r="N273" s="22"/>
      <c r="O273" s="22"/>
      <c r="P273" s="22"/>
      <c r="Q273" s="22"/>
      <c r="R273" s="23"/>
    </row>
    <row r="274" s="16" customFormat="1" ht="14.25" spans="1:18">
      <c r="A274" s="21"/>
      <c r="B274" s="22"/>
      <c r="C274" s="22"/>
      <c r="D274" s="23"/>
      <c r="E274" s="22"/>
      <c r="F274" s="21"/>
      <c r="G274" s="22"/>
      <c r="H274" s="22"/>
      <c r="I274" s="22"/>
      <c r="J274" s="22"/>
      <c r="K274" s="22"/>
      <c r="L274" s="22"/>
      <c r="M274" s="22"/>
      <c r="N274" s="22"/>
      <c r="O274" s="22"/>
      <c r="P274" s="22"/>
      <c r="Q274" s="22"/>
      <c r="R274" s="23"/>
    </row>
    <row r="275" s="16" customFormat="1" ht="14.25" spans="1:18">
      <c r="A275" s="21"/>
      <c r="B275" s="22"/>
      <c r="C275" s="22"/>
      <c r="D275" s="23"/>
      <c r="E275" s="22"/>
      <c r="F275" s="21"/>
      <c r="G275" s="22"/>
      <c r="H275" s="22"/>
      <c r="I275" s="22"/>
      <c r="J275" s="22"/>
      <c r="K275" s="22"/>
      <c r="L275" s="22"/>
      <c r="M275" s="22"/>
      <c r="N275" s="22"/>
      <c r="O275" s="22"/>
      <c r="P275" s="22"/>
      <c r="Q275" s="22"/>
      <c r="R275" s="23"/>
    </row>
    <row r="276" s="16" customFormat="1" ht="14.25" spans="1:18">
      <c r="A276" s="21"/>
      <c r="B276" s="22"/>
      <c r="C276" s="22"/>
      <c r="D276" s="23"/>
      <c r="E276" s="22"/>
      <c r="F276" s="21"/>
      <c r="G276" s="22"/>
      <c r="H276" s="22"/>
      <c r="I276" s="22"/>
      <c r="J276" s="22"/>
      <c r="K276" s="22"/>
      <c r="L276" s="22"/>
      <c r="M276" s="22"/>
      <c r="N276" s="22"/>
      <c r="O276" s="22"/>
      <c r="P276" s="22"/>
      <c r="Q276" s="22"/>
      <c r="R276" s="23"/>
    </row>
    <row r="277" s="17" customFormat="1" spans="1:18">
      <c r="A277" s="21"/>
      <c r="B277" s="22"/>
      <c r="C277" s="22"/>
      <c r="D277" s="23"/>
      <c r="E277" s="22"/>
      <c r="F277" s="21"/>
      <c r="G277" s="22"/>
      <c r="H277" s="22"/>
      <c r="I277" s="22"/>
      <c r="J277" s="22"/>
      <c r="K277" s="22"/>
      <c r="L277" s="22"/>
      <c r="M277" s="22"/>
      <c r="N277" s="22"/>
      <c r="O277" s="22"/>
      <c r="P277" s="22"/>
      <c r="Q277" s="22"/>
      <c r="R277" s="23"/>
    </row>
    <row r="278" s="20" customFormat="1" ht="14.25" spans="1:18">
      <c r="A278" s="21"/>
      <c r="B278" s="22"/>
      <c r="C278" s="22"/>
      <c r="D278" s="23"/>
      <c r="E278" s="22"/>
      <c r="F278" s="21"/>
      <c r="G278" s="22"/>
      <c r="H278" s="22"/>
      <c r="I278" s="22"/>
      <c r="J278" s="22"/>
      <c r="K278" s="22"/>
      <c r="L278" s="22"/>
      <c r="M278" s="22"/>
      <c r="N278" s="22"/>
      <c r="O278" s="22"/>
      <c r="P278" s="22"/>
      <c r="Q278" s="22"/>
      <c r="R278" s="23"/>
    </row>
    <row r="279" s="16" customFormat="1" ht="14.25" spans="1:18">
      <c r="A279" s="21"/>
      <c r="B279" s="22"/>
      <c r="C279" s="22"/>
      <c r="D279" s="23"/>
      <c r="E279" s="22"/>
      <c r="F279" s="21"/>
      <c r="G279" s="22"/>
      <c r="H279" s="22"/>
      <c r="I279" s="22"/>
      <c r="J279" s="22"/>
      <c r="K279" s="22"/>
      <c r="L279" s="22"/>
      <c r="M279" s="22"/>
      <c r="N279" s="22"/>
      <c r="O279" s="22"/>
      <c r="P279" s="22"/>
      <c r="Q279" s="22"/>
      <c r="R279" s="23"/>
    </row>
    <row r="280" s="16" customFormat="1" ht="14.25" spans="1:18">
      <c r="A280" s="21"/>
      <c r="B280" s="22"/>
      <c r="C280" s="22"/>
      <c r="D280" s="23"/>
      <c r="E280" s="22"/>
      <c r="F280" s="21"/>
      <c r="G280" s="22"/>
      <c r="H280" s="22"/>
      <c r="I280" s="22"/>
      <c r="J280" s="22"/>
      <c r="K280" s="22"/>
      <c r="L280" s="22"/>
      <c r="M280" s="22"/>
      <c r="N280" s="22"/>
      <c r="O280" s="22"/>
      <c r="P280" s="22"/>
      <c r="Q280" s="22"/>
      <c r="R280" s="23"/>
    </row>
    <row r="281" s="16" customFormat="1" ht="14.25" spans="1:18">
      <c r="A281" s="21"/>
      <c r="B281" s="22"/>
      <c r="C281" s="22"/>
      <c r="D281" s="23"/>
      <c r="E281" s="22"/>
      <c r="F281" s="21"/>
      <c r="G281" s="22"/>
      <c r="H281" s="22"/>
      <c r="I281" s="22"/>
      <c r="J281" s="22"/>
      <c r="K281" s="22"/>
      <c r="L281" s="22"/>
      <c r="M281" s="22"/>
      <c r="N281" s="22"/>
      <c r="O281" s="22"/>
      <c r="P281" s="22"/>
      <c r="Q281" s="22"/>
      <c r="R281" s="23"/>
    </row>
    <row r="282" s="16" customFormat="1" ht="14.25" spans="1:18">
      <c r="A282" s="21"/>
      <c r="B282" s="22"/>
      <c r="C282" s="22"/>
      <c r="D282" s="23"/>
      <c r="E282" s="22"/>
      <c r="F282" s="21"/>
      <c r="G282" s="22"/>
      <c r="H282" s="22"/>
      <c r="I282" s="22"/>
      <c r="J282" s="22"/>
      <c r="K282" s="22"/>
      <c r="L282" s="22"/>
      <c r="M282" s="22"/>
      <c r="N282" s="22"/>
      <c r="O282" s="22"/>
      <c r="P282" s="22"/>
      <c r="Q282" s="22"/>
      <c r="R282" s="23"/>
    </row>
    <row r="283" s="16" customFormat="1" ht="14.25" spans="1:18">
      <c r="A283" s="21"/>
      <c r="B283" s="22"/>
      <c r="C283" s="22"/>
      <c r="D283" s="23"/>
      <c r="E283" s="22"/>
      <c r="F283" s="21"/>
      <c r="G283" s="22"/>
      <c r="H283" s="22"/>
      <c r="I283" s="22"/>
      <c r="J283" s="22"/>
      <c r="K283" s="22"/>
      <c r="L283" s="22"/>
      <c r="M283" s="22"/>
      <c r="N283" s="22"/>
      <c r="O283" s="22"/>
      <c r="P283" s="22"/>
      <c r="Q283" s="22"/>
      <c r="R283" s="23"/>
    </row>
    <row r="284" s="16" customFormat="1" ht="14.25" spans="1:18">
      <c r="A284" s="21"/>
      <c r="B284" s="22"/>
      <c r="C284" s="22"/>
      <c r="D284" s="23"/>
      <c r="E284" s="22"/>
      <c r="F284" s="21"/>
      <c r="G284" s="22"/>
      <c r="H284" s="22"/>
      <c r="I284" s="22"/>
      <c r="J284" s="22"/>
      <c r="K284" s="22"/>
      <c r="L284" s="22"/>
      <c r="M284" s="22"/>
      <c r="N284" s="22"/>
      <c r="O284" s="22"/>
      <c r="P284" s="22"/>
      <c r="Q284" s="22"/>
      <c r="R284" s="23"/>
    </row>
    <row r="285" s="16" customFormat="1" ht="14.25" spans="1:18">
      <c r="A285" s="21"/>
      <c r="B285" s="22"/>
      <c r="C285" s="22"/>
      <c r="D285" s="23"/>
      <c r="E285" s="22"/>
      <c r="F285" s="21"/>
      <c r="G285" s="22"/>
      <c r="H285" s="22"/>
      <c r="I285" s="22"/>
      <c r="J285" s="22"/>
      <c r="K285" s="22"/>
      <c r="L285" s="22"/>
      <c r="M285" s="22"/>
      <c r="N285" s="22"/>
      <c r="O285" s="22"/>
      <c r="P285" s="22"/>
      <c r="Q285" s="22"/>
      <c r="R285" s="23"/>
    </row>
    <row r="286" s="3" customFormat="1" ht="14.25" spans="1:18">
      <c r="A286" s="21"/>
      <c r="B286" s="22"/>
      <c r="C286" s="22"/>
      <c r="D286" s="23"/>
      <c r="E286" s="22"/>
      <c r="F286" s="21"/>
      <c r="G286" s="22"/>
      <c r="H286" s="22"/>
      <c r="I286" s="22"/>
      <c r="J286" s="22"/>
      <c r="K286" s="22"/>
      <c r="L286" s="22"/>
      <c r="M286" s="22"/>
      <c r="N286" s="22"/>
      <c r="O286" s="22"/>
      <c r="P286" s="22"/>
      <c r="Q286" s="22"/>
      <c r="R286" s="23"/>
    </row>
    <row r="287" s="3" customFormat="1" ht="14.25" spans="1:18">
      <c r="A287" s="21"/>
      <c r="B287" s="22"/>
      <c r="C287" s="22"/>
      <c r="D287" s="23"/>
      <c r="E287" s="22"/>
      <c r="F287" s="21"/>
      <c r="G287" s="22"/>
      <c r="H287" s="22"/>
      <c r="I287" s="22"/>
      <c r="J287" s="22"/>
      <c r="K287" s="22"/>
      <c r="L287" s="22"/>
      <c r="M287" s="22"/>
      <c r="N287" s="22"/>
      <c r="O287" s="22"/>
      <c r="P287" s="22"/>
      <c r="Q287" s="22"/>
      <c r="R287" s="23"/>
    </row>
    <row r="288" s="3" customFormat="1" ht="14.25" spans="1:18">
      <c r="A288" s="21"/>
      <c r="B288" s="22"/>
      <c r="C288" s="22"/>
      <c r="D288" s="23"/>
      <c r="E288" s="22"/>
      <c r="F288" s="21"/>
      <c r="G288" s="22"/>
      <c r="H288" s="22"/>
      <c r="I288" s="22"/>
      <c r="J288" s="22"/>
      <c r="K288" s="22"/>
      <c r="L288" s="22"/>
      <c r="M288" s="22"/>
      <c r="N288" s="22"/>
      <c r="O288" s="22"/>
      <c r="P288" s="22"/>
      <c r="Q288" s="22"/>
      <c r="R288" s="23"/>
    </row>
    <row r="289" s="16" customFormat="1" ht="14.25" spans="1:18">
      <c r="A289" s="21"/>
      <c r="B289" s="22"/>
      <c r="C289" s="22"/>
      <c r="D289" s="23"/>
      <c r="E289" s="22"/>
      <c r="F289" s="21"/>
      <c r="G289" s="22"/>
      <c r="H289" s="22"/>
      <c r="I289" s="22"/>
      <c r="J289" s="22"/>
      <c r="K289" s="22"/>
      <c r="L289" s="22"/>
      <c r="M289" s="22"/>
      <c r="N289" s="22"/>
      <c r="O289" s="22"/>
      <c r="P289" s="22"/>
      <c r="Q289" s="22"/>
      <c r="R289" s="23"/>
    </row>
    <row r="290" s="16" customFormat="1" ht="14.25" spans="1:18">
      <c r="A290" s="21"/>
      <c r="B290" s="22"/>
      <c r="C290" s="22"/>
      <c r="D290" s="23"/>
      <c r="E290" s="22"/>
      <c r="F290" s="21"/>
      <c r="G290" s="22"/>
      <c r="H290" s="22"/>
      <c r="I290" s="22"/>
      <c r="J290" s="22"/>
      <c r="K290" s="22"/>
      <c r="L290" s="22"/>
      <c r="M290" s="22"/>
      <c r="N290" s="22"/>
      <c r="O290" s="22"/>
      <c r="P290" s="22"/>
      <c r="Q290" s="22"/>
      <c r="R290" s="23"/>
    </row>
    <row r="291" s="3" customFormat="1" ht="14.25" spans="1:18">
      <c r="A291" s="21"/>
      <c r="B291" s="22"/>
      <c r="C291" s="22"/>
      <c r="D291" s="23"/>
      <c r="E291" s="22"/>
      <c r="F291" s="21"/>
      <c r="G291" s="22"/>
      <c r="H291" s="22"/>
      <c r="I291" s="22"/>
      <c r="J291" s="22"/>
      <c r="K291" s="22"/>
      <c r="L291" s="22"/>
      <c r="M291" s="22"/>
      <c r="N291" s="22"/>
      <c r="O291" s="22"/>
      <c r="P291" s="22"/>
      <c r="Q291" s="22"/>
      <c r="R291" s="23"/>
    </row>
    <row r="292" s="3" customFormat="1" ht="14.25" spans="1:18">
      <c r="A292" s="21"/>
      <c r="B292" s="22"/>
      <c r="C292" s="22"/>
      <c r="D292" s="23"/>
      <c r="E292" s="22"/>
      <c r="F292" s="21"/>
      <c r="G292" s="22"/>
      <c r="H292" s="22"/>
      <c r="I292" s="22"/>
      <c r="J292" s="22"/>
      <c r="K292" s="22"/>
      <c r="L292" s="22"/>
      <c r="M292" s="22"/>
      <c r="N292" s="22"/>
      <c r="O292" s="22"/>
      <c r="P292" s="22"/>
      <c r="Q292" s="22"/>
      <c r="R292" s="23"/>
    </row>
  </sheetData>
  <mergeCells count="15">
    <mergeCell ref="A1:R1"/>
    <mergeCell ref="D2:E2"/>
    <mergeCell ref="I2:N2"/>
    <mergeCell ref="A151:R151"/>
    <mergeCell ref="A2:A3"/>
    <mergeCell ref="A81:A82"/>
    <mergeCell ref="B2:B3"/>
    <mergeCell ref="C2:C3"/>
    <mergeCell ref="F2:F3"/>
    <mergeCell ref="G2:G3"/>
    <mergeCell ref="H2:H3"/>
    <mergeCell ref="O2:O3"/>
    <mergeCell ref="P2:P3"/>
    <mergeCell ref="Q2:Q3"/>
    <mergeCell ref="R2:R3"/>
  </mergeCells>
  <dataValidations count="4">
    <dataValidation type="list" allowBlank="1" showInputMessage="1" showErrorMessage="1" sqref="R40 R41:R44">
      <formula1>"只开展前期工作,争取实施,十四五期间完工"</formula1>
    </dataValidation>
    <dataValidation type="list" allowBlank="1" showInputMessage="1" showErrorMessage="1" sqref="P7 P8 P9 P16 P17 P18 P19 P20 P21 P25 P26 P27 P28 P29 P30 P34 P35 P39 P40 P47 P48 P49 P50 P51 P57 P58 P59 P60 P62 P63 P64 P66 P67 P71 P72 P73 P77 P79 P81 P82 P83 P84 P98 P100 P103 P104 P105 P106 P107 P108 P111 P112 P113 P114 P115 P116 P118 P121 P124 P125 P126 P127 P130 P131 P137 P138 P10:P15 P22:P23 P32:P33 P37:P38 P41:P44 P53:P54 P68:P70 P75:P76 P85:P87 P88:P90 P91:P92 P93:P95 P101:P102 P109:P110 P119:P120 P122:P123 P128:P129 P132:P136 P139:P140 P141:P144 P145:P150">
      <formula1>"经营性,公益性,国有资产,农户"</formula1>
    </dataValidation>
    <dataValidation type="list" allowBlank="1" showInputMessage="1" showErrorMessage="1" sqref="C7 C8 C9 C16 C17 C18 C19 C20 C21 C25 C26 C27 C28 C29 C30 C34 C35 C39 C40 C41 C42 C43 C44 C47 C48 C49 C50 C51 C54 C57 C58 C59 C60 C62 C63 C64 C66 C67 C71 C72 C73 C82 C83 C84 C96 C98 C100 C103 C104 C105 C106 C107 C108 C110 C111 C112 C113 C114 C115 C116 C118 C120 C121 C123 C124 C125 C126 C127 C129 C130 C131 C136 C137 C138 C145 C10:C15 C22:C23 C32:C33 C37:C38 C68:C70 C75:C76 C77:C79 C80:C81 C85:C87 C88:C89 C91:C92 C93:C95 C101:C102 C132:C134 C139:C140 C143:C144 C147:C150">
      <formula1>"新建,改建,扩建"</formula1>
    </dataValidation>
    <dataValidation type="list" allowBlank="1" showInputMessage="1" showErrorMessage="1" sqref="Q7 Q8 Q9 Q16 Q17 Q18 Q19 Q20 Q21 Q25 Q26 Q27 Q28 Q29 Q30 Q34 Q35 Q39 Q40 Q47 Q48 Q49 Q50 Q51 Q57 Q58 Q59 Q60 Q62 Q63 Q64 Q66 Q67 Q71 Q72 Q73 Q77 Q79 Q81 Q82 Q83 Q84 Q98 Q100 Q103 Q104 Q105 Q106 Q107 Q108 Q111 Q112 Q113 Q114 Q115 Q116 Q118 Q121 Q124 Q125 Q126 Q127 Q130 Q131 Q137 Q138 Q10:Q15 Q22:Q23 Q32:Q33 Q37:Q38 Q41:Q44 Q53:Q54 Q68:Q70 Q75:Q76 Q85:Q87 Q88:Q90 Q91:Q92 Q93:Q95 Q101:Q102 Q109:Q110 Q119:Q120 Q122:Q123 Q128:Q129 Q132:Q136 Q139:Q140 Q141:Q144 Q145:Q150">
      <formula1>"已明确,未设置"</formula1>
    </dataValidation>
  </dataValidations>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6"/>
  <sheetViews>
    <sheetView topLeftCell="A13" workbookViewId="0">
      <selection activeCell="A39" sqref="A39"/>
    </sheetView>
  </sheetViews>
  <sheetFormatPr defaultColWidth="9" defaultRowHeight="10.5"/>
  <cols>
    <col min="1" max="1" width="18" style="21" customWidth="1"/>
    <col min="2" max="2" width="5.375" style="22" customWidth="1"/>
    <col min="3" max="3" width="3.8" style="22" customWidth="1"/>
    <col min="4" max="4" width="3.8" style="23" customWidth="1"/>
    <col min="5" max="5" width="7.1" style="22" customWidth="1"/>
    <col min="6" max="6" width="27.2" style="21" customWidth="1"/>
    <col min="7" max="7" width="8.2" style="22" customWidth="1"/>
    <col min="8" max="8" width="4.8" style="22" customWidth="1"/>
    <col min="9" max="9" width="8.5" style="22" customWidth="1"/>
    <col min="10" max="10" width="7.9" style="22" customWidth="1"/>
    <col min="11" max="11" width="9.6" style="22" customWidth="1"/>
    <col min="12" max="12" width="8.75" style="22" customWidth="1"/>
    <col min="13" max="13" width="9.125" style="22" customWidth="1"/>
    <col min="14" max="14" width="9" style="22" customWidth="1"/>
    <col min="15" max="17" width="5.6" style="22" customWidth="1"/>
    <col min="18" max="18" width="6.7" style="23" customWidth="1"/>
    <col min="19" max="16384" width="9" style="23"/>
  </cols>
  <sheetData>
    <row r="1" s="1" customFormat="1" ht="25.95" customHeight="1" spans="1:18">
      <c r="A1" s="24" t="s">
        <v>0</v>
      </c>
      <c r="B1" s="24"/>
      <c r="C1" s="24"/>
      <c r="D1" s="24"/>
      <c r="E1" s="24"/>
      <c r="F1" s="24"/>
      <c r="G1" s="24"/>
      <c r="H1" s="24"/>
      <c r="I1" s="24"/>
      <c r="J1" s="24"/>
      <c r="K1" s="24"/>
      <c r="L1" s="24"/>
      <c r="M1" s="24"/>
      <c r="N1" s="24"/>
      <c r="O1" s="24"/>
      <c r="P1" s="24"/>
      <c r="Q1" s="24"/>
      <c r="R1" s="24"/>
    </row>
    <row r="2" s="1" customFormat="1" ht="19.05" customHeight="1" spans="1:18">
      <c r="A2" s="25" t="s">
        <v>1</v>
      </c>
      <c r="B2" s="25" t="s">
        <v>2</v>
      </c>
      <c r="C2" s="25" t="s">
        <v>3</v>
      </c>
      <c r="D2" s="25" t="s">
        <v>4</v>
      </c>
      <c r="E2" s="25"/>
      <c r="F2" s="25" t="s">
        <v>5</v>
      </c>
      <c r="G2" s="25" t="s">
        <v>6</v>
      </c>
      <c r="H2" s="25" t="s">
        <v>7</v>
      </c>
      <c r="I2" s="39" t="s">
        <v>8</v>
      </c>
      <c r="J2" s="40"/>
      <c r="K2" s="40"/>
      <c r="L2" s="40"/>
      <c r="M2" s="40"/>
      <c r="N2" s="41"/>
      <c r="O2" s="25" t="s">
        <v>9</v>
      </c>
      <c r="P2" s="42" t="s">
        <v>10</v>
      </c>
      <c r="Q2" s="42" t="s">
        <v>11</v>
      </c>
      <c r="R2" s="25" t="s">
        <v>12</v>
      </c>
    </row>
    <row r="3" s="1" customFormat="1" ht="25.95" customHeight="1" spans="1:18">
      <c r="A3" s="25"/>
      <c r="B3" s="25"/>
      <c r="C3" s="25"/>
      <c r="D3" s="25" t="s">
        <v>13</v>
      </c>
      <c r="E3" s="25" t="s">
        <v>14</v>
      </c>
      <c r="F3" s="25"/>
      <c r="G3" s="25"/>
      <c r="H3" s="25"/>
      <c r="I3" s="25" t="s">
        <v>15</v>
      </c>
      <c r="J3" s="25" t="s">
        <v>16</v>
      </c>
      <c r="K3" s="25" t="s">
        <v>17</v>
      </c>
      <c r="L3" s="25" t="s">
        <v>18</v>
      </c>
      <c r="M3" s="25" t="s">
        <v>19</v>
      </c>
      <c r="N3" s="25" t="s">
        <v>20</v>
      </c>
      <c r="O3" s="25"/>
      <c r="P3" s="43"/>
      <c r="Q3" s="43"/>
      <c r="R3" s="25"/>
    </row>
    <row r="4" s="2" customFormat="1" ht="22" customHeight="1" spans="1:18">
      <c r="A4" s="25" t="s">
        <v>21</v>
      </c>
      <c r="B4" s="25"/>
      <c r="C4" s="25" t="s">
        <v>22</v>
      </c>
      <c r="D4" s="25" t="s">
        <v>22</v>
      </c>
      <c r="E4" s="25" t="s">
        <v>22</v>
      </c>
      <c r="F4" s="25" t="s">
        <v>22</v>
      </c>
      <c r="G4" s="25" t="s">
        <v>22</v>
      </c>
      <c r="H4" s="25" t="s">
        <v>22</v>
      </c>
      <c r="I4" s="25">
        <f t="shared" ref="I4:N4" si="0">SUM(I5,I56,I75,I79,I103,I113,I123,I145)</f>
        <v>23064</v>
      </c>
      <c r="J4" s="25">
        <f t="shared" si="0"/>
        <v>3291</v>
      </c>
      <c r="K4" s="25">
        <f t="shared" si="0"/>
        <v>0</v>
      </c>
      <c r="L4" s="25">
        <f t="shared" si="0"/>
        <v>16773</v>
      </c>
      <c r="M4" s="25">
        <f t="shared" si="0"/>
        <v>750</v>
      </c>
      <c r="N4" s="25">
        <f t="shared" si="0"/>
        <v>2250</v>
      </c>
      <c r="O4" s="28" t="s">
        <v>22</v>
      </c>
      <c r="P4" s="28" t="s">
        <v>22</v>
      </c>
      <c r="Q4" s="28" t="s">
        <v>22</v>
      </c>
      <c r="R4" s="30"/>
    </row>
    <row r="5" s="2" customFormat="1" ht="22" customHeight="1" spans="1:18">
      <c r="A5" s="26" t="s">
        <v>23</v>
      </c>
      <c r="B5" s="25"/>
      <c r="C5" s="25" t="s">
        <v>22</v>
      </c>
      <c r="D5" s="25" t="s">
        <v>22</v>
      </c>
      <c r="E5" s="25" t="s">
        <v>22</v>
      </c>
      <c r="F5" s="25" t="s">
        <v>22</v>
      </c>
      <c r="G5" s="25" t="s">
        <v>22</v>
      </c>
      <c r="H5" s="25" t="s">
        <v>22</v>
      </c>
      <c r="I5" s="25">
        <f t="shared" ref="I5:N5" si="1">SUM(I6,I24,I31,I36,I47)</f>
        <v>4916</v>
      </c>
      <c r="J5" s="25">
        <f t="shared" si="1"/>
        <v>2866</v>
      </c>
      <c r="K5" s="25">
        <f t="shared" si="1"/>
        <v>0</v>
      </c>
      <c r="L5" s="25">
        <f t="shared" si="1"/>
        <v>1380</v>
      </c>
      <c r="M5" s="25">
        <f t="shared" si="1"/>
        <v>0</v>
      </c>
      <c r="N5" s="25">
        <f t="shared" si="1"/>
        <v>670</v>
      </c>
      <c r="O5" s="28" t="s">
        <v>22</v>
      </c>
      <c r="P5" s="28" t="s">
        <v>22</v>
      </c>
      <c r="Q5" s="28" t="s">
        <v>22</v>
      </c>
      <c r="R5" s="30"/>
    </row>
    <row r="6" s="2" customFormat="1" ht="22" customHeight="1" spans="1:18">
      <c r="A6" s="26" t="s">
        <v>24</v>
      </c>
      <c r="B6" s="25"/>
      <c r="C6" s="25" t="s">
        <v>22</v>
      </c>
      <c r="D6" s="25" t="s">
        <v>22</v>
      </c>
      <c r="E6" s="25" t="s">
        <v>22</v>
      </c>
      <c r="F6" s="25" t="s">
        <v>22</v>
      </c>
      <c r="G6" s="25" t="s">
        <v>22</v>
      </c>
      <c r="H6" s="25" t="s">
        <v>22</v>
      </c>
      <c r="I6" s="25">
        <f t="shared" ref="I6:N6" si="2">SUM(I7,I9,I17,I18,I20,I21,I22,I23)</f>
        <v>2586</v>
      </c>
      <c r="J6" s="25">
        <f t="shared" si="2"/>
        <v>1966</v>
      </c>
      <c r="K6" s="25">
        <f t="shared" si="2"/>
        <v>0</v>
      </c>
      <c r="L6" s="25">
        <f t="shared" si="2"/>
        <v>50</v>
      </c>
      <c r="M6" s="25">
        <f t="shared" si="2"/>
        <v>0</v>
      </c>
      <c r="N6" s="25">
        <f t="shared" si="2"/>
        <v>570</v>
      </c>
      <c r="O6" s="25" t="s">
        <v>22</v>
      </c>
      <c r="P6" s="25" t="s">
        <v>22</v>
      </c>
      <c r="Q6" s="28" t="s">
        <v>22</v>
      </c>
      <c r="R6" s="30"/>
    </row>
    <row r="7" s="1" customFormat="1" ht="22" customHeight="1" spans="1:18">
      <c r="A7" s="27" t="s">
        <v>25</v>
      </c>
      <c r="B7" s="28">
        <f>SUM(B8:B8)</f>
        <v>1</v>
      </c>
      <c r="C7" s="28" t="s">
        <v>26</v>
      </c>
      <c r="D7" s="28" t="s">
        <v>27</v>
      </c>
      <c r="E7" s="28">
        <f t="shared" ref="E7:N7" si="3">SUM(E8:E8)</f>
        <v>0.06</v>
      </c>
      <c r="F7" s="27" t="s">
        <v>28</v>
      </c>
      <c r="G7" s="28" t="s">
        <v>29</v>
      </c>
      <c r="H7" s="28"/>
      <c r="I7" s="28">
        <f t="shared" si="3"/>
        <v>90</v>
      </c>
      <c r="J7" s="28">
        <f t="shared" si="3"/>
        <v>90</v>
      </c>
      <c r="K7" s="28">
        <f t="shared" si="3"/>
        <v>0</v>
      </c>
      <c r="L7" s="28">
        <f t="shared" si="3"/>
        <v>0</v>
      </c>
      <c r="M7" s="28">
        <f t="shared" si="3"/>
        <v>0</v>
      </c>
      <c r="N7" s="28">
        <f t="shared" si="3"/>
        <v>0</v>
      </c>
      <c r="O7" s="28" t="s">
        <v>30</v>
      </c>
      <c r="P7" s="28" t="s">
        <v>31</v>
      </c>
      <c r="Q7" s="28" t="s">
        <v>32</v>
      </c>
      <c r="R7" s="30" t="s">
        <v>33</v>
      </c>
    </row>
    <row r="8" s="3" customFormat="1" ht="22" customHeight="1" spans="1:18">
      <c r="A8" s="29" t="s">
        <v>40</v>
      </c>
      <c r="B8" s="28">
        <v>1</v>
      </c>
      <c r="C8" s="28" t="s">
        <v>26</v>
      </c>
      <c r="D8" s="28" t="s">
        <v>27</v>
      </c>
      <c r="E8" s="28">
        <v>0.06</v>
      </c>
      <c r="F8" s="29" t="s">
        <v>41</v>
      </c>
      <c r="G8" s="28" t="s">
        <v>36</v>
      </c>
      <c r="H8" s="28">
        <v>2025</v>
      </c>
      <c r="I8" s="28">
        <f>SUM(J8:N8)</f>
        <v>90</v>
      </c>
      <c r="J8" s="28">
        <v>90</v>
      </c>
      <c r="K8" s="28"/>
      <c r="L8" s="28"/>
      <c r="M8" s="28"/>
      <c r="N8" s="28"/>
      <c r="O8" s="28" t="s">
        <v>37</v>
      </c>
      <c r="P8" s="28" t="s">
        <v>31</v>
      </c>
      <c r="Q8" s="28" t="s">
        <v>32</v>
      </c>
      <c r="R8" s="30" t="s">
        <v>33</v>
      </c>
    </row>
    <row r="9" s="1" customFormat="1" ht="22" customHeight="1" spans="1:18">
      <c r="A9" s="27" t="s">
        <v>42</v>
      </c>
      <c r="B9" s="28">
        <f>SUM(B10:B16)</f>
        <v>7</v>
      </c>
      <c r="C9" s="28" t="s">
        <v>26</v>
      </c>
      <c r="D9" s="28" t="s">
        <v>43</v>
      </c>
      <c r="E9" s="28"/>
      <c r="F9" s="27" t="s">
        <v>44</v>
      </c>
      <c r="G9" s="28"/>
      <c r="H9" s="28"/>
      <c r="I9" s="28">
        <f>SUM(J9:N9)</f>
        <v>2446</v>
      </c>
      <c r="J9" s="28">
        <f>SUM(J10:J16)</f>
        <v>1876</v>
      </c>
      <c r="K9" s="28">
        <f>SUM(K10:K16)</f>
        <v>0</v>
      </c>
      <c r="L9" s="28">
        <f>SUM(L10:L16)</f>
        <v>0</v>
      </c>
      <c r="M9" s="28">
        <f>SUM(M10:M16)</f>
        <v>0</v>
      </c>
      <c r="N9" s="28">
        <f>SUM(N10:N16)</f>
        <v>570</v>
      </c>
      <c r="O9" s="28" t="s">
        <v>45</v>
      </c>
      <c r="P9" s="28"/>
      <c r="Q9" s="28"/>
      <c r="R9" s="28" t="s">
        <v>46</v>
      </c>
    </row>
    <row r="10" s="1" customFormat="1" ht="54" customHeight="1" spans="1:18">
      <c r="A10" s="27" t="s">
        <v>95</v>
      </c>
      <c r="B10" s="28">
        <v>1</v>
      </c>
      <c r="C10" s="28" t="s">
        <v>26</v>
      </c>
      <c r="D10" s="28" t="s">
        <v>48</v>
      </c>
      <c r="E10" s="28">
        <v>2000</v>
      </c>
      <c r="F10" s="27" t="s">
        <v>96</v>
      </c>
      <c r="G10" s="28" t="s">
        <v>97</v>
      </c>
      <c r="H10" s="28">
        <v>2025</v>
      </c>
      <c r="I10" s="28">
        <f>SUM(J10:N10)</f>
        <v>1300</v>
      </c>
      <c r="J10" s="28">
        <v>1000</v>
      </c>
      <c r="K10" s="28"/>
      <c r="L10" s="28"/>
      <c r="M10" s="28"/>
      <c r="N10" s="28">
        <v>300</v>
      </c>
      <c r="O10" s="28" t="s">
        <v>37</v>
      </c>
      <c r="P10" s="28" t="s">
        <v>31</v>
      </c>
      <c r="Q10" s="28" t="s">
        <v>32</v>
      </c>
      <c r="R10" s="28" t="s">
        <v>98</v>
      </c>
    </row>
    <row r="11" s="1" customFormat="1" ht="110" customHeight="1" spans="1:18">
      <c r="A11" s="27" t="s">
        <v>47</v>
      </c>
      <c r="B11" s="28">
        <v>1</v>
      </c>
      <c r="C11" s="28" t="s">
        <v>26</v>
      </c>
      <c r="D11" s="28" t="s">
        <v>48</v>
      </c>
      <c r="E11" s="28">
        <v>1000</v>
      </c>
      <c r="F11" s="27" t="s">
        <v>99</v>
      </c>
      <c r="G11" s="28" t="s">
        <v>36</v>
      </c>
      <c r="H11" s="28">
        <v>2025</v>
      </c>
      <c r="I11" s="28">
        <v>700</v>
      </c>
      <c r="J11" s="28">
        <v>600</v>
      </c>
      <c r="K11" s="28"/>
      <c r="L11" s="28"/>
      <c r="M11" s="28"/>
      <c r="N11" s="28">
        <v>100</v>
      </c>
      <c r="O11" s="28" t="s">
        <v>37</v>
      </c>
      <c r="P11" s="28" t="s">
        <v>31</v>
      </c>
      <c r="Q11" s="28" t="s">
        <v>32</v>
      </c>
      <c r="R11" s="28"/>
    </row>
    <row r="12" s="1" customFormat="1" ht="40" customHeight="1" spans="1:18">
      <c r="A12" s="27" t="s">
        <v>100</v>
      </c>
      <c r="B12" s="28">
        <v>1</v>
      </c>
      <c r="C12" s="28" t="s">
        <v>26</v>
      </c>
      <c r="D12" s="28" t="s">
        <v>48</v>
      </c>
      <c r="E12" s="28">
        <v>6000</v>
      </c>
      <c r="F12" s="27" t="s">
        <v>101</v>
      </c>
      <c r="G12" s="28" t="s">
        <v>36</v>
      </c>
      <c r="H12" s="28">
        <v>2025</v>
      </c>
      <c r="I12" s="28">
        <v>80</v>
      </c>
      <c r="J12" s="28">
        <v>70</v>
      </c>
      <c r="K12" s="28"/>
      <c r="L12" s="28"/>
      <c r="M12" s="28"/>
      <c r="N12" s="28">
        <v>10</v>
      </c>
      <c r="O12" s="28" t="s">
        <v>37</v>
      </c>
      <c r="P12" s="28" t="s">
        <v>31</v>
      </c>
      <c r="Q12" s="28" t="s">
        <v>32</v>
      </c>
      <c r="R12" s="28"/>
    </row>
    <row r="13" s="1" customFormat="1" ht="22" customHeight="1" spans="1:18">
      <c r="A13" s="27" t="s">
        <v>102</v>
      </c>
      <c r="B13" s="28">
        <v>1</v>
      </c>
      <c r="C13" s="28" t="s">
        <v>26</v>
      </c>
      <c r="D13" s="28" t="s">
        <v>52</v>
      </c>
      <c r="E13" s="28">
        <v>0.1</v>
      </c>
      <c r="F13" s="27" t="s">
        <v>85</v>
      </c>
      <c r="G13" s="28" t="s">
        <v>36</v>
      </c>
      <c r="H13" s="28">
        <v>2025</v>
      </c>
      <c r="I13" s="28">
        <f>SUM(J13:N13)</f>
        <v>36</v>
      </c>
      <c r="J13" s="28">
        <v>6</v>
      </c>
      <c r="K13" s="28"/>
      <c r="L13" s="28"/>
      <c r="M13" s="28"/>
      <c r="N13" s="28">
        <v>30</v>
      </c>
      <c r="O13" s="28" t="s">
        <v>37</v>
      </c>
      <c r="P13" s="28" t="s">
        <v>31</v>
      </c>
      <c r="Q13" s="28" t="s">
        <v>32</v>
      </c>
      <c r="R13" s="28"/>
    </row>
    <row r="14" s="1" customFormat="1" ht="22" customHeight="1" spans="1:18">
      <c r="A14" s="27" t="s">
        <v>103</v>
      </c>
      <c r="B14" s="28">
        <v>1</v>
      </c>
      <c r="C14" s="28" t="s">
        <v>26</v>
      </c>
      <c r="D14" s="28" t="s">
        <v>27</v>
      </c>
      <c r="E14" s="28">
        <v>0.05</v>
      </c>
      <c r="F14" s="27" t="s">
        <v>87</v>
      </c>
      <c r="G14" s="28" t="s">
        <v>36</v>
      </c>
      <c r="H14" s="28">
        <v>2025</v>
      </c>
      <c r="I14" s="28">
        <v>30</v>
      </c>
      <c r="J14" s="28">
        <v>10</v>
      </c>
      <c r="K14" s="28"/>
      <c r="L14" s="28"/>
      <c r="M14" s="28"/>
      <c r="N14" s="28">
        <v>20</v>
      </c>
      <c r="O14" s="28" t="s">
        <v>37</v>
      </c>
      <c r="P14" s="28" t="s">
        <v>31</v>
      </c>
      <c r="Q14" s="28" t="s">
        <v>32</v>
      </c>
      <c r="R14" s="28"/>
    </row>
    <row r="15" s="4" customFormat="1" ht="22" customHeight="1" spans="1:18">
      <c r="A15" s="27" t="s">
        <v>104</v>
      </c>
      <c r="B15" s="28">
        <v>1</v>
      </c>
      <c r="C15" s="28" t="s">
        <v>26</v>
      </c>
      <c r="D15" s="28" t="s">
        <v>48</v>
      </c>
      <c r="E15" s="28">
        <v>100</v>
      </c>
      <c r="F15" s="27" t="s">
        <v>105</v>
      </c>
      <c r="G15" s="28" t="s">
        <v>106</v>
      </c>
      <c r="H15" s="28">
        <v>2025</v>
      </c>
      <c r="I15" s="28">
        <v>100</v>
      </c>
      <c r="J15" s="28">
        <v>60</v>
      </c>
      <c r="K15" s="28"/>
      <c r="L15" s="28"/>
      <c r="M15" s="28"/>
      <c r="N15" s="28">
        <v>40</v>
      </c>
      <c r="O15" s="28" t="s">
        <v>37</v>
      </c>
      <c r="P15" s="28" t="s">
        <v>31</v>
      </c>
      <c r="Q15" s="28" t="s">
        <v>32</v>
      </c>
      <c r="R15" s="28"/>
    </row>
    <row r="16" s="4" customFormat="1" ht="22" customHeight="1" spans="1:18">
      <c r="A16" s="27" t="s">
        <v>56</v>
      </c>
      <c r="B16" s="28">
        <v>1</v>
      </c>
      <c r="C16" s="28" t="s">
        <v>26</v>
      </c>
      <c r="D16" s="28" t="s">
        <v>48</v>
      </c>
      <c r="E16" s="28">
        <v>100</v>
      </c>
      <c r="F16" s="27" t="s">
        <v>107</v>
      </c>
      <c r="G16" s="28" t="s">
        <v>106</v>
      </c>
      <c r="H16" s="28">
        <v>2025</v>
      </c>
      <c r="I16" s="28">
        <v>200</v>
      </c>
      <c r="J16" s="28">
        <v>130</v>
      </c>
      <c r="K16" s="28"/>
      <c r="L16" s="28"/>
      <c r="M16" s="28"/>
      <c r="N16" s="28">
        <v>70</v>
      </c>
      <c r="O16" s="28" t="s">
        <v>37</v>
      </c>
      <c r="P16" s="28" t="s">
        <v>31</v>
      </c>
      <c r="Q16" s="28" t="s">
        <v>32</v>
      </c>
      <c r="R16" s="28"/>
    </row>
    <row r="17" s="1" customFormat="1" ht="22" customHeight="1" spans="1:18">
      <c r="A17" s="27" t="s">
        <v>108</v>
      </c>
      <c r="B17" s="28"/>
      <c r="C17" s="28"/>
      <c r="D17" s="28" t="s">
        <v>109</v>
      </c>
      <c r="E17" s="28"/>
      <c r="F17" s="27" t="s">
        <v>110</v>
      </c>
      <c r="G17" s="28"/>
      <c r="H17" s="28"/>
      <c r="I17" s="28">
        <v>0</v>
      </c>
      <c r="J17" s="28"/>
      <c r="K17" s="28"/>
      <c r="L17" s="28"/>
      <c r="M17" s="28"/>
      <c r="N17" s="28"/>
      <c r="O17" s="28" t="s">
        <v>111</v>
      </c>
      <c r="P17" s="28"/>
      <c r="Q17" s="28"/>
      <c r="R17" s="28" t="s">
        <v>46</v>
      </c>
    </row>
    <row r="18" s="1" customFormat="1" ht="22" customHeight="1" spans="1:18">
      <c r="A18" s="27" t="s">
        <v>112</v>
      </c>
      <c r="B18" s="28">
        <f>SUM(B19:B19)</f>
        <v>1</v>
      </c>
      <c r="C18" s="28"/>
      <c r="D18" s="28" t="s">
        <v>109</v>
      </c>
      <c r="E18" s="28">
        <f t="shared" ref="E18:N18" si="4">SUM(E19:E19)</f>
        <v>1000</v>
      </c>
      <c r="F18" s="30" t="s">
        <v>113</v>
      </c>
      <c r="G18" s="31"/>
      <c r="H18" s="28"/>
      <c r="I18" s="28">
        <f t="shared" si="4"/>
        <v>50</v>
      </c>
      <c r="J18" s="28">
        <f t="shared" si="4"/>
        <v>0</v>
      </c>
      <c r="K18" s="28">
        <f t="shared" si="4"/>
        <v>0</v>
      </c>
      <c r="L18" s="28">
        <f t="shared" si="4"/>
        <v>50</v>
      </c>
      <c r="M18" s="28">
        <f t="shared" si="4"/>
        <v>0</v>
      </c>
      <c r="N18" s="28">
        <f t="shared" si="4"/>
        <v>0</v>
      </c>
      <c r="O18" s="28" t="s">
        <v>114</v>
      </c>
      <c r="P18" s="28"/>
      <c r="Q18" s="28"/>
      <c r="R18" s="28" t="s">
        <v>46</v>
      </c>
    </row>
    <row r="19" s="1" customFormat="1" ht="22" customHeight="1" spans="1:18">
      <c r="A19" s="27" t="s">
        <v>118</v>
      </c>
      <c r="B19" s="28">
        <v>1</v>
      </c>
      <c r="C19" s="28" t="s">
        <v>26</v>
      </c>
      <c r="D19" s="28" t="s">
        <v>109</v>
      </c>
      <c r="E19" s="31">
        <v>1000</v>
      </c>
      <c r="F19" s="31" t="s">
        <v>119</v>
      </c>
      <c r="G19" s="28" t="s">
        <v>36</v>
      </c>
      <c r="H19" s="28">
        <v>2025</v>
      </c>
      <c r="I19" s="31">
        <v>50</v>
      </c>
      <c r="J19" s="31">
        <v>0</v>
      </c>
      <c r="K19" s="28"/>
      <c r="L19" s="28">
        <v>50</v>
      </c>
      <c r="M19" s="28"/>
      <c r="N19" s="28">
        <v>0</v>
      </c>
      <c r="O19" s="28" t="s">
        <v>117</v>
      </c>
      <c r="P19" s="28" t="s">
        <v>31</v>
      </c>
      <c r="Q19" s="28" t="s">
        <v>32</v>
      </c>
      <c r="R19" s="28"/>
    </row>
    <row r="20" s="1" customFormat="1" ht="22" customHeight="1" spans="1:18">
      <c r="A20" s="27" t="s">
        <v>120</v>
      </c>
      <c r="B20" s="28" t="e">
        <f>SUM(#REF!)</f>
        <v>#REF!</v>
      </c>
      <c r="C20" s="28" t="s">
        <v>26</v>
      </c>
      <c r="D20" s="28" t="s">
        <v>121</v>
      </c>
      <c r="E20" s="28"/>
      <c r="F20" s="27" t="s">
        <v>122</v>
      </c>
      <c r="G20" s="28"/>
      <c r="H20" s="28"/>
      <c r="I20" s="28">
        <v>0</v>
      </c>
      <c r="J20" s="28"/>
      <c r="K20" s="28"/>
      <c r="L20" s="28"/>
      <c r="M20" s="28"/>
      <c r="N20" s="28"/>
      <c r="O20" s="28" t="s">
        <v>123</v>
      </c>
      <c r="P20" s="28"/>
      <c r="Q20" s="28"/>
      <c r="R20" s="28" t="s">
        <v>46</v>
      </c>
    </row>
    <row r="21" s="1" customFormat="1" ht="22" customHeight="1" spans="1:18">
      <c r="A21" s="27" t="s">
        <v>124</v>
      </c>
      <c r="B21" s="28"/>
      <c r="C21" s="28"/>
      <c r="D21" s="28"/>
      <c r="E21" s="28"/>
      <c r="F21" s="27"/>
      <c r="G21" s="28"/>
      <c r="H21" s="28"/>
      <c r="I21" s="28">
        <v>0</v>
      </c>
      <c r="J21" s="28"/>
      <c r="K21" s="28"/>
      <c r="L21" s="28"/>
      <c r="M21" s="28"/>
      <c r="N21" s="28"/>
      <c r="O21" s="28"/>
      <c r="P21" s="28"/>
      <c r="Q21" s="28"/>
      <c r="R21" s="28" t="s">
        <v>46</v>
      </c>
    </row>
    <row r="22" s="1" customFormat="1" ht="22" customHeight="1" spans="1:18">
      <c r="A22" s="27" t="s">
        <v>125</v>
      </c>
      <c r="B22" s="28"/>
      <c r="C22" s="28"/>
      <c r="D22" s="28"/>
      <c r="E22" s="28"/>
      <c r="F22" s="27"/>
      <c r="G22" s="28"/>
      <c r="H22" s="28"/>
      <c r="I22" s="28">
        <v>0</v>
      </c>
      <c r="J22" s="28"/>
      <c r="K22" s="28"/>
      <c r="L22" s="28"/>
      <c r="M22" s="28"/>
      <c r="N22" s="28"/>
      <c r="O22" s="28"/>
      <c r="P22" s="28"/>
      <c r="Q22" s="28"/>
      <c r="R22" s="28" t="s">
        <v>46</v>
      </c>
    </row>
    <row r="23" s="1" customFormat="1" ht="22" customHeight="1" spans="1:18">
      <c r="A23" s="27" t="s">
        <v>126</v>
      </c>
      <c r="B23" s="28"/>
      <c r="C23" s="28"/>
      <c r="D23" s="28"/>
      <c r="E23" s="28"/>
      <c r="F23" s="27"/>
      <c r="G23" s="28"/>
      <c r="H23" s="28"/>
      <c r="I23" s="28">
        <v>0</v>
      </c>
      <c r="J23" s="28"/>
      <c r="K23" s="28"/>
      <c r="L23" s="28"/>
      <c r="M23" s="28"/>
      <c r="N23" s="28"/>
      <c r="O23" s="28"/>
      <c r="P23" s="28"/>
      <c r="Q23" s="28"/>
      <c r="R23" s="28" t="s">
        <v>46</v>
      </c>
    </row>
    <row r="24" s="2" customFormat="1" ht="22" customHeight="1" spans="1:18">
      <c r="A24" s="26" t="s">
        <v>127</v>
      </c>
      <c r="B24" s="25"/>
      <c r="C24" s="25" t="s">
        <v>22</v>
      </c>
      <c r="D24" s="25" t="s">
        <v>22</v>
      </c>
      <c r="E24" s="25" t="s">
        <v>22</v>
      </c>
      <c r="F24" s="26" t="s">
        <v>22</v>
      </c>
      <c r="G24" s="25" t="s">
        <v>22</v>
      </c>
      <c r="H24" s="25" t="s">
        <v>22</v>
      </c>
      <c r="I24" s="25">
        <f t="shared" ref="I24:N24" si="5">SUM(I25,I26,I27,I29)</f>
        <v>200</v>
      </c>
      <c r="J24" s="25">
        <f t="shared" si="5"/>
        <v>0</v>
      </c>
      <c r="K24" s="25">
        <f t="shared" si="5"/>
        <v>0</v>
      </c>
      <c r="L24" s="25">
        <f t="shared" si="5"/>
        <v>100</v>
      </c>
      <c r="M24" s="25">
        <f t="shared" si="5"/>
        <v>0</v>
      </c>
      <c r="N24" s="25">
        <f t="shared" si="5"/>
        <v>100</v>
      </c>
      <c r="O24" s="25" t="s">
        <v>22</v>
      </c>
      <c r="P24" s="25" t="s">
        <v>22</v>
      </c>
      <c r="Q24" s="25" t="s">
        <v>22</v>
      </c>
      <c r="R24" s="28"/>
    </row>
    <row r="25" s="1" customFormat="1" ht="22" customHeight="1" spans="1:18">
      <c r="A25" s="27" t="s">
        <v>128</v>
      </c>
      <c r="B25" s="28"/>
      <c r="C25" s="28"/>
      <c r="D25" s="28" t="s">
        <v>121</v>
      </c>
      <c r="E25" s="28"/>
      <c r="F25" s="27" t="s">
        <v>129</v>
      </c>
      <c r="G25" s="28"/>
      <c r="H25" s="28"/>
      <c r="I25" s="28">
        <v>0</v>
      </c>
      <c r="J25" s="28"/>
      <c r="K25" s="28"/>
      <c r="L25" s="28"/>
      <c r="M25" s="28"/>
      <c r="N25" s="28"/>
      <c r="O25" s="28"/>
      <c r="P25" s="28"/>
      <c r="Q25" s="28"/>
      <c r="R25" s="28" t="s">
        <v>46</v>
      </c>
    </row>
    <row r="26" s="1" customFormat="1" ht="22" customHeight="1" spans="1:18">
      <c r="A26" s="27" t="s">
        <v>130</v>
      </c>
      <c r="B26" s="28"/>
      <c r="C26" s="28"/>
      <c r="D26" s="28" t="s">
        <v>131</v>
      </c>
      <c r="E26" s="28"/>
      <c r="F26" s="27" t="s">
        <v>132</v>
      </c>
      <c r="G26" s="28"/>
      <c r="H26" s="28"/>
      <c r="I26" s="28">
        <v>0</v>
      </c>
      <c r="J26" s="28"/>
      <c r="K26" s="28"/>
      <c r="L26" s="28"/>
      <c r="M26" s="28"/>
      <c r="N26" s="28"/>
      <c r="O26" s="28" t="s">
        <v>133</v>
      </c>
      <c r="P26" s="28" t="s">
        <v>31</v>
      </c>
      <c r="Q26" s="28" t="s">
        <v>134</v>
      </c>
      <c r="R26" s="28" t="s">
        <v>46</v>
      </c>
    </row>
    <row r="27" s="1" customFormat="1" ht="22" customHeight="1" spans="1:18">
      <c r="A27" s="27" t="s">
        <v>135</v>
      </c>
      <c r="B27" s="28"/>
      <c r="C27" s="28"/>
      <c r="D27" s="28" t="s">
        <v>131</v>
      </c>
      <c r="E27" s="28"/>
      <c r="F27" s="27" t="s">
        <v>136</v>
      </c>
      <c r="G27" s="28"/>
      <c r="H27" s="28"/>
      <c r="I27" s="28">
        <v>0</v>
      </c>
      <c r="J27" s="28"/>
      <c r="K27" s="28"/>
      <c r="L27" s="28"/>
      <c r="M27" s="28"/>
      <c r="N27" s="28"/>
      <c r="O27" s="28" t="s">
        <v>137</v>
      </c>
      <c r="P27" s="28"/>
      <c r="Q27" s="28"/>
      <c r="R27" s="28" t="s">
        <v>46</v>
      </c>
    </row>
    <row r="28" s="3" customFormat="1" ht="22" customHeight="1" spans="1:18">
      <c r="A28" s="29" t="s">
        <v>138</v>
      </c>
      <c r="B28" s="28">
        <v>1</v>
      </c>
      <c r="C28" s="28" t="s">
        <v>148</v>
      </c>
      <c r="D28" s="28" t="s">
        <v>121</v>
      </c>
      <c r="E28" s="28">
        <v>2</v>
      </c>
      <c r="F28" s="30" t="s">
        <v>140</v>
      </c>
      <c r="G28" s="28" t="s">
        <v>141</v>
      </c>
      <c r="H28" s="28">
        <v>2025</v>
      </c>
      <c r="I28" s="28">
        <v>200</v>
      </c>
      <c r="J28" s="28">
        <v>0</v>
      </c>
      <c r="K28" s="28"/>
      <c r="L28" s="28">
        <v>100</v>
      </c>
      <c r="M28" s="28"/>
      <c r="N28" s="28">
        <v>100</v>
      </c>
      <c r="O28" s="28" t="s">
        <v>142</v>
      </c>
      <c r="P28" s="28" t="s">
        <v>81</v>
      </c>
      <c r="Q28" s="28" t="s">
        <v>32</v>
      </c>
      <c r="R28" s="46"/>
    </row>
    <row r="29" s="1" customFormat="1" ht="22" customHeight="1" spans="1:18">
      <c r="A29" s="27" t="s">
        <v>149</v>
      </c>
      <c r="B29" s="28">
        <f>SUM(B30:B30)</f>
        <v>1</v>
      </c>
      <c r="C29" s="28" t="s">
        <v>26</v>
      </c>
      <c r="D29" s="28" t="s">
        <v>66</v>
      </c>
      <c r="E29" s="28">
        <v>4</v>
      </c>
      <c r="F29" s="27" t="s">
        <v>150</v>
      </c>
      <c r="G29" s="28"/>
      <c r="H29" s="28"/>
      <c r="I29" s="28">
        <f t="shared" ref="I29:N29" si="6">SUM(I30:I30)</f>
        <v>200</v>
      </c>
      <c r="J29" s="28">
        <f t="shared" si="6"/>
        <v>0</v>
      </c>
      <c r="K29" s="28">
        <f t="shared" si="6"/>
        <v>0</v>
      </c>
      <c r="L29" s="28">
        <f t="shared" si="6"/>
        <v>100</v>
      </c>
      <c r="M29" s="28">
        <f t="shared" si="6"/>
        <v>0</v>
      </c>
      <c r="N29" s="28">
        <f t="shared" si="6"/>
        <v>100</v>
      </c>
      <c r="O29" s="28" t="s">
        <v>137</v>
      </c>
      <c r="P29" s="28"/>
      <c r="Q29" s="28"/>
      <c r="R29" s="28" t="s">
        <v>46</v>
      </c>
    </row>
    <row r="30" s="3" customFormat="1" ht="27" customHeight="1" spans="1:18">
      <c r="A30" s="32" t="s">
        <v>151</v>
      </c>
      <c r="B30" s="28">
        <v>1</v>
      </c>
      <c r="C30" s="28" t="s">
        <v>148</v>
      </c>
      <c r="D30" s="28" t="s">
        <v>66</v>
      </c>
      <c r="E30" s="28">
        <v>1</v>
      </c>
      <c r="F30" s="30" t="s">
        <v>154</v>
      </c>
      <c r="G30" s="28" t="s">
        <v>153</v>
      </c>
      <c r="H30" s="28">
        <v>2025</v>
      </c>
      <c r="I30" s="28">
        <v>200</v>
      </c>
      <c r="J30" s="28">
        <v>0</v>
      </c>
      <c r="K30" s="28"/>
      <c r="L30" s="28">
        <v>100</v>
      </c>
      <c r="M30" s="28"/>
      <c r="N30" s="28">
        <v>100</v>
      </c>
      <c r="O30" s="28" t="s">
        <v>142</v>
      </c>
      <c r="P30" s="28" t="s">
        <v>31</v>
      </c>
      <c r="Q30" s="28" t="s">
        <v>32</v>
      </c>
      <c r="R30" s="28"/>
    </row>
    <row r="31" s="2" customFormat="1" ht="22" customHeight="1" spans="1:18">
      <c r="A31" s="26" t="s">
        <v>156</v>
      </c>
      <c r="B31" s="25"/>
      <c r="C31" s="25" t="s">
        <v>22</v>
      </c>
      <c r="D31" s="25" t="s">
        <v>22</v>
      </c>
      <c r="E31" s="25" t="s">
        <v>22</v>
      </c>
      <c r="F31" s="25" t="s">
        <v>22</v>
      </c>
      <c r="G31" s="25" t="s">
        <v>22</v>
      </c>
      <c r="H31" s="25" t="s">
        <v>22</v>
      </c>
      <c r="I31" s="25">
        <f t="shared" ref="I31:N31" si="7">SUM(I32,I33,I35)</f>
        <v>500</v>
      </c>
      <c r="J31" s="25">
        <f t="shared" si="7"/>
        <v>0</v>
      </c>
      <c r="K31" s="25">
        <f t="shared" si="7"/>
        <v>0</v>
      </c>
      <c r="L31" s="25">
        <f t="shared" si="7"/>
        <v>500</v>
      </c>
      <c r="M31" s="25">
        <f t="shared" si="7"/>
        <v>0</v>
      </c>
      <c r="N31" s="25">
        <f t="shared" si="7"/>
        <v>0</v>
      </c>
      <c r="O31" s="25" t="s">
        <v>22</v>
      </c>
      <c r="P31" s="25" t="s">
        <v>22</v>
      </c>
      <c r="Q31" s="25" t="s">
        <v>22</v>
      </c>
      <c r="R31" s="28"/>
    </row>
    <row r="32" s="1" customFormat="1" ht="22" customHeight="1" spans="1:18">
      <c r="A32" s="27" t="s">
        <v>157</v>
      </c>
      <c r="B32" s="28"/>
      <c r="C32" s="28"/>
      <c r="D32" s="28" t="s">
        <v>158</v>
      </c>
      <c r="E32" s="28"/>
      <c r="F32" s="27"/>
      <c r="G32" s="28"/>
      <c r="H32" s="28"/>
      <c r="I32" s="28">
        <v>0</v>
      </c>
      <c r="J32" s="28" t="s">
        <v>22</v>
      </c>
      <c r="K32" s="28"/>
      <c r="L32" s="28"/>
      <c r="M32" s="28"/>
      <c r="N32" s="28"/>
      <c r="O32" s="28"/>
      <c r="P32" s="28"/>
      <c r="Q32" s="28"/>
      <c r="R32" s="28" t="s">
        <v>46</v>
      </c>
    </row>
    <row r="33" s="1" customFormat="1" ht="22" customHeight="1" spans="1:18">
      <c r="A33" s="27" t="s">
        <v>159</v>
      </c>
      <c r="B33" s="28">
        <f>SUM(B34:B34)</f>
        <v>1</v>
      </c>
      <c r="C33" s="28"/>
      <c r="D33" s="28" t="s">
        <v>160</v>
      </c>
      <c r="E33" s="28">
        <f t="shared" ref="E33:N33" si="8">SUM(E34:E34)</f>
        <v>0.3</v>
      </c>
      <c r="F33" s="27" t="s">
        <v>161</v>
      </c>
      <c r="G33" s="28"/>
      <c r="H33" s="28"/>
      <c r="I33" s="28">
        <f t="shared" si="8"/>
        <v>500</v>
      </c>
      <c r="J33" s="28">
        <f t="shared" si="8"/>
        <v>0</v>
      </c>
      <c r="K33" s="28">
        <f t="shared" si="8"/>
        <v>0</v>
      </c>
      <c r="L33" s="28">
        <f t="shared" si="8"/>
        <v>500</v>
      </c>
      <c r="M33" s="28">
        <f t="shared" si="8"/>
        <v>0</v>
      </c>
      <c r="N33" s="28">
        <f t="shared" si="8"/>
        <v>0</v>
      </c>
      <c r="O33" s="28" t="s">
        <v>162</v>
      </c>
      <c r="P33" s="28"/>
      <c r="Q33" s="28"/>
      <c r="R33" s="28" t="s">
        <v>46</v>
      </c>
    </row>
    <row r="34" s="1" customFormat="1" ht="22" customHeight="1" spans="1:18">
      <c r="A34" s="27" t="s">
        <v>163</v>
      </c>
      <c r="B34" s="28">
        <v>1</v>
      </c>
      <c r="C34" s="28" t="s">
        <v>26</v>
      </c>
      <c r="D34" s="28" t="s">
        <v>27</v>
      </c>
      <c r="E34" s="28">
        <v>0.3</v>
      </c>
      <c r="F34" s="27" t="s">
        <v>164</v>
      </c>
      <c r="G34" s="28" t="s">
        <v>165</v>
      </c>
      <c r="H34" s="28">
        <v>2025</v>
      </c>
      <c r="I34" s="28">
        <v>500</v>
      </c>
      <c r="J34" s="28">
        <v>0</v>
      </c>
      <c r="K34" s="28"/>
      <c r="L34" s="28">
        <v>500</v>
      </c>
      <c r="M34" s="28"/>
      <c r="N34" s="28">
        <v>0</v>
      </c>
      <c r="O34" s="28" t="s">
        <v>37</v>
      </c>
      <c r="P34" s="28" t="s">
        <v>31</v>
      </c>
      <c r="Q34" s="28" t="s">
        <v>32</v>
      </c>
      <c r="R34" s="28"/>
    </row>
    <row r="35" s="1" customFormat="1" ht="22" customHeight="1" spans="1:18">
      <c r="A35" s="27" t="s">
        <v>167</v>
      </c>
      <c r="B35" s="28"/>
      <c r="C35" s="28"/>
      <c r="D35" s="28" t="s">
        <v>66</v>
      </c>
      <c r="E35" s="28"/>
      <c r="F35" s="27"/>
      <c r="G35" s="28"/>
      <c r="H35" s="28"/>
      <c r="I35" s="28">
        <v>0</v>
      </c>
      <c r="J35" s="28"/>
      <c r="K35" s="28"/>
      <c r="L35" s="28"/>
      <c r="M35" s="28"/>
      <c r="N35" s="28"/>
      <c r="O35" s="28" t="s">
        <v>168</v>
      </c>
      <c r="P35" s="28"/>
      <c r="Q35" s="28"/>
      <c r="R35" s="28" t="s">
        <v>46</v>
      </c>
    </row>
    <row r="36" s="2" customFormat="1" ht="22" customHeight="1" spans="1:18">
      <c r="A36" s="26" t="s">
        <v>169</v>
      </c>
      <c r="B36" s="25">
        <f>B37+B38+B46</f>
        <v>7</v>
      </c>
      <c r="C36" s="25" t="s">
        <v>22</v>
      </c>
      <c r="D36" s="25" t="s">
        <v>22</v>
      </c>
      <c r="E36" s="25" t="s">
        <v>22</v>
      </c>
      <c r="F36" s="25" t="s">
        <v>22</v>
      </c>
      <c r="G36" s="25" t="s">
        <v>22</v>
      </c>
      <c r="H36" s="25" t="s">
        <v>22</v>
      </c>
      <c r="I36" s="25">
        <f t="shared" ref="I36:N36" si="9">I37+I38</f>
        <v>5</v>
      </c>
      <c r="J36" s="25">
        <f t="shared" si="9"/>
        <v>0</v>
      </c>
      <c r="K36" s="25">
        <f t="shared" si="9"/>
        <v>0</v>
      </c>
      <c r="L36" s="25">
        <f t="shared" si="9"/>
        <v>5</v>
      </c>
      <c r="M36" s="25">
        <f t="shared" si="9"/>
        <v>0</v>
      </c>
      <c r="N36" s="25">
        <f t="shared" si="9"/>
        <v>0</v>
      </c>
      <c r="O36" s="25" t="s">
        <v>22</v>
      </c>
      <c r="P36" s="25" t="s">
        <v>22</v>
      </c>
      <c r="Q36" s="25" t="s">
        <v>22</v>
      </c>
      <c r="R36" s="28"/>
    </row>
    <row r="37" s="1" customFormat="1" ht="22" customHeight="1" spans="1:18">
      <c r="A37" s="27" t="s">
        <v>170</v>
      </c>
      <c r="B37" s="28"/>
      <c r="C37" s="28"/>
      <c r="D37" s="28" t="s">
        <v>66</v>
      </c>
      <c r="E37" s="28"/>
      <c r="F37" s="27"/>
      <c r="G37" s="28"/>
      <c r="H37" s="28"/>
      <c r="I37" s="28">
        <v>0</v>
      </c>
      <c r="J37" s="28"/>
      <c r="K37" s="28"/>
      <c r="L37" s="28"/>
      <c r="M37" s="28"/>
      <c r="N37" s="28"/>
      <c r="O37" s="28" t="s">
        <v>171</v>
      </c>
      <c r="P37" s="28"/>
      <c r="Q37" s="28"/>
      <c r="R37" s="28"/>
    </row>
    <row r="38" s="1" customFormat="1" ht="22" customHeight="1" spans="1:18">
      <c r="A38" s="27" t="s">
        <v>172</v>
      </c>
      <c r="B38" s="28">
        <f>SUM(B39:B45)</f>
        <v>7</v>
      </c>
      <c r="C38" s="28"/>
      <c r="D38" s="28" t="s">
        <v>173</v>
      </c>
      <c r="E38" s="28">
        <f t="shared" ref="E38:N38" si="10">SUM(E39:E45)</f>
        <v>240</v>
      </c>
      <c r="F38" s="27" t="s">
        <v>174</v>
      </c>
      <c r="G38" s="28"/>
      <c r="H38" s="28"/>
      <c r="I38" s="28">
        <f t="shared" si="10"/>
        <v>5</v>
      </c>
      <c r="J38" s="28">
        <f t="shared" si="10"/>
        <v>0</v>
      </c>
      <c r="K38" s="28">
        <f t="shared" si="10"/>
        <v>0</v>
      </c>
      <c r="L38" s="28">
        <f t="shared" si="10"/>
        <v>5</v>
      </c>
      <c r="M38" s="28">
        <f t="shared" si="10"/>
        <v>0</v>
      </c>
      <c r="N38" s="28">
        <f t="shared" si="10"/>
        <v>0</v>
      </c>
      <c r="O38" s="28" t="s">
        <v>146</v>
      </c>
      <c r="P38" s="28"/>
      <c r="Q38" s="28"/>
      <c r="R38" s="28"/>
    </row>
    <row r="39" s="5" customFormat="1" ht="22" customHeight="1" spans="1:18">
      <c r="A39" s="33" t="s">
        <v>548</v>
      </c>
      <c r="B39" s="34">
        <v>1</v>
      </c>
      <c r="C39" s="34" t="s">
        <v>26</v>
      </c>
      <c r="D39" s="34" t="s">
        <v>173</v>
      </c>
      <c r="E39" s="34">
        <v>40</v>
      </c>
      <c r="F39" s="33" t="s">
        <v>176</v>
      </c>
      <c r="G39" s="28" t="s">
        <v>165</v>
      </c>
      <c r="H39" s="34">
        <v>2025</v>
      </c>
      <c r="I39" s="34">
        <v>1</v>
      </c>
      <c r="J39" s="34">
        <v>0</v>
      </c>
      <c r="K39" s="34"/>
      <c r="L39" s="34">
        <v>1</v>
      </c>
      <c r="M39" s="34"/>
      <c r="N39" s="34">
        <v>0</v>
      </c>
      <c r="O39" s="28" t="s">
        <v>146</v>
      </c>
      <c r="P39" s="34" t="s">
        <v>81</v>
      </c>
      <c r="Q39" s="34" t="s">
        <v>32</v>
      </c>
      <c r="R39" s="47"/>
    </row>
    <row r="40" s="5" customFormat="1" ht="22" customHeight="1" spans="1:18">
      <c r="A40" s="33" t="s">
        <v>177</v>
      </c>
      <c r="B40" s="34">
        <v>1</v>
      </c>
      <c r="C40" s="34" t="s">
        <v>26</v>
      </c>
      <c r="D40" s="34" t="s">
        <v>173</v>
      </c>
      <c r="E40" s="34">
        <v>20</v>
      </c>
      <c r="F40" s="33" t="s">
        <v>178</v>
      </c>
      <c r="G40" s="28" t="s">
        <v>165</v>
      </c>
      <c r="H40" s="34">
        <v>2025</v>
      </c>
      <c r="I40" s="34">
        <v>0.5</v>
      </c>
      <c r="J40" s="34">
        <v>0</v>
      </c>
      <c r="K40" s="34"/>
      <c r="L40" s="34">
        <v>0.5</v>
      </c>
      <c r="M40" s="34"/>
      <c r="N40" s="34">
        <v>0</v>
      </c>
      <c r="O40" s="28" t="s">
        <v>179</v>
      </c>
      <c r="P40" s="34" t="s">
        <v>81</v>
      </c>
      <c r="Q40" s="34" t="s">
        <v>32</v>
      </c>
      <c r="R40" s="47"/>
    </row>
    <row r="41" s="5" customFormat="1" ht="22" customHeight="1" spans="1:18">
      <c r="A41" s="33" t="s">
        <v>180</v>
      </c>
      <c r="B41" s="34">
        <v>1</v>
      </c>
      <c r="C41" s="34" t="s">
        <v>26</v>
      </c>
      <c r="D41" s="34" t="s">
        <v>173</v>
      </c>
      <c r="E41" s="34">
        <v>20</v>
      </c>
      <c r="F41" s="33" t="s">
        <v>181</v>
      </c>
      <c r="G41" s="28" t="s">
        <v>165</v>
      </c>
      <c r="H41" s="34">
        <v>2025</v>
      </c>
      <c r="I41" s="34">
        <v>0.5</v>
      </c>
      <c r="J41" s="34">
        <v>0</v>
      </c>
      <c r="K41" s="34"/>
      <c r="L41" s="34">
        <v>0.5</v>
      </c>
      <c r="M41" s="34"/>
      <c r="N41" s="34">
        <v>0</v>
      </c>
      <c r="O41" s="28" t="s">
        <v>182</v>
      </c>
      <c r="P41" s="34" t="s">
        <v>81</v>
      </c>
      <c r="Q41" s="34" t="s">
        <v>32</v>
      </c>
      <c r="R41" s="47"/>
    </row>
    <row r="42" s="5" customFormat="1" ht="22" customHeight="1" spans="1:18">
      <c r="A42" s="33" t="s">
        <v>183</v>
      </c>
      <c r="B42" s="34">
        <v>1</v>
      </c>
      <c r="C42" s="34" t="s">
        <v>26</v>
      </c>
      <c r="D42" s="34" t="s">
        <v>173</v>
      </c>
      <c r="E42" s="34">
        <v>50</v>
      </c>
      <c r="F42" s="33" t="s">
        <v>206</v>
      </c>
      <c r="G42" s="28" t="s">
        <v>165</v>
      </c>
      <c r="H42" s="34">
        <v>2025</v>
      </c>
      <c r="I42" s="34">
        <v>1.5</v>
      </c>
      <c r="J42" s="34">
        <v>0</v>
      </c>
      <c r="K42" s="34"/>
      <c r="L42" s="34">
        <v>1.5</v>
      </c>
      <c r="M42" s="34"/>
      <c r="N42" s="34">
        <v>0</v>
      </c>
      <c r="O42" s="28" t="s">
        <v>37</v>
      </c>
      <c r="P42" s="34" t="s">
        <v>81</v>
      </c>
      <c r="Q42" s="34" t="s">
        <v>32</v>
      </c>
      <c r="R42" s="47"/>
    </row>
    <row r="43" s="5" customFormat="1" ht="22" customHeight="1" spans="1:18">
      <c r="A43" s="33" t="s">
        <v>185</v>
      </c>
      <c r="B43" s="34">
        <v>1</v>
      </c>
      <c r="C43" s="34" t="s">
        <v>26</v>
      </c>
      <c r="D43" s="34" t="s">
        <v>173</v>
      </c>
      <c r="E43" s="34">
        <v>40</v>
      </c>
      <c r="F43" s="33" t="s">
        <v>207</v>
      </c>
      <c r="G43" s="28" t="s">
        <v>165</v>
      </c>
      <c r="H43" s="34">
        <v>2025</v>
      </c>
      <c r="I43" s="34">
        <v>0.5</v>
      </c>
      <c r="J43" s="34">
        <v>0</v>
      </c>
      <c r="K43" s="34"/>
      <c r="L43" s="34">
        <v>0.5</v>
      </c>
      <c r="M43" s="34"/>
      <c r="N43" s="34">
        <v>0</v>
      </c>
      <c r="O43" s="28" t="s">
        <v>146</v>
      </c>
      <c r="P43" s="34" t="s">
        <v>81</v>
      </c>
      <c r="Q43" s="34" t="s">
        <v>32</v>
      </c>
      <c r="R43" s="47"/>
    </row>
    <row r="44" s="5" customFormat="1" ht="22" customHeight="1" spans="1:18">
      <c r="A44" s="33" t="s">
        <v>187</v>
      </c>
      <c r="B44" s="34">
        <v>1</v>
      </c>
      <c r="C44" s="34" t="s">
        <v>26</v>
      </c>
      <c r="D44" s="34" t="s">
        <v>173</v>
      </c>
      <c r="E44" s="34">
        <v>50</v>
      </c>
      <c r="F44" s="33" t="s">
        <v>208</v>
      </c>
      <c r="G44" s="28" t="s">
        <v>165</v>
      </c>
      <c r="H44" s="34">
        <v>2025</v>
      </c>
      <c r="I44" s="34">
        <v>0.5</v>
      </c>
      <c r="J44" s="34">
        <v>0</v>
      </c>
      <c r="K44" s="34"/>
      <c r="L44" s="34">
        <v>0.5</v>
      </c>
      <c r="M44" s="34"/>
      <c r="N44" s="34">
        <v>0</v>
      </c>
      <c r="O44" s="28" t="s">
        <v>37</v>
      </c>
      <c r="P44" s="34" t="s">
        <v>81</v>
      </c>
      <c r="Q44" s="34" t="s">
        <v>32</v>
      </c>
      <c r="R44" s="47"/>
    </row>
    <row r="45" s="5" customFormat="1" ht="22" customHeight="1" spans="1:18">
      <c r="A45" s="33" t="s">
        <v>189</v>
      </c>
      <c r="B45" s="34">
        <v>1</v>
      </c>
      <c r="C45" s="34" t="s">
        <v>26</v>
      </c>
      <c r="D45" s="34" t="s">
        <v>173</v>
      </c>
      <c r="E45" s="34">
        <v>20</v>
      </c>
      <c r="F45" s="33" t="s">
        <v>190</v>
      </c>
      <c r="G45" s="28" t="s">
        <v>165</v>
      </c>
      <c r="H45" s="34">
        <v>2025</v>
      </c>
      <c r="I45" s="34">
        <v>0.5</v>
      </c>
      <c r="J45" s="34">
        <v>0</v>
      </c>
      <c r="K45" s="34"/>
      <c r="L45" s="34">
        <v>0.5</v>
      </c>
      <c r="M45" s="34"/>
      <c r="N45" s="34">
        <v>0</v>
      </c>
      <c r="O45" s="28" t="s">
        <v>146</v>
      </c>
      <c r="P45" s="34" t="s">
        <v>81</v>
      </c>
      <c r="Q45" s="34" t="s">
        <v>32</v>
      </c>
      <c r="R45" s="47"/>
    </row>
    <row r="46" s="1" customFormat="1" ht="22" customHeight="1" spans="1:18">
      <c r="A46" s="27" t="s">
        <v>209</v>
      </c>
      <c r="B46" s="28"/>
      <c r="C46" s="28" t="s">
        <v>22</v>
      </c>
      <c r="D46" s="28" t="s">
        <v>22</v>
      </c>
      <c r="E46" s="28" t="s">
        <v>22</v>
      </c>
      <c r="F46" s="28" t="s">
        <v>22</v>
      </c>
      <c r="G46" s="28" t="s">
        <v>22</v>
      </c>
      <c r="H46" s="28"/>
      <c r="I46" s="28" t="s">
        <v>22</v>
      </c>
      <c r="J46" s="28" t="s">
        <v>22</v>
      </c>
      <c r="K46" s="28"/>
      <c r="L46" s="28"/>
      <c r="M46" s="28"/>
      <c r="N46" s="28" t="s">
        <v>22</v>
      </c>
      <c r="O46" s="28" t="s">
        <v>22</v>
      </c>
      <c r="P46" s="28" t="s">
        <v>22</v>
      </c>
      <c r="Q46" s="28" t="s">
        <v>22</v>
      </c>
      <c r="R46" s="28"/>
    </row>
    <row r="47" s="2" customFormat="1" ht="22" customHeight="1" spans="1:18">
      <c r="A47" s="26" t="s">
        <v>210</v>
      </c>
      <c r="B47" s="25">
        <f>B48+B50+B51+B53+B54+B55</f>
        <v>3</v>
      </c>
      <c r="C47" s="25" t="s">
        <v>22</v>
      </c>
      <c r="D47" s="25" t="s">
        <v>22</v>
      </c>
      <c r="E47" s="25" t="s">
        <v>22</v>
      </c>
      <c r="F47" s="25" t="s">
        <v>22</v>
      </c>
      <c r="G47" s="25" t="s">
        <v>22</v>
      </c>
      <c r="H47" s="25" t="s">
        <v>22</v>
      </c>
      <c r="I47" s="25">
        <f t="shared" ref="I47:N47" si="11">I48+I50+I51+I53+I54+I55+I54+I55</f>
        <v>1625</v>
      </c>
      <c r="J47" s="25">
        <f>J48+J50</f>
        <v>900</v>
      </c>
      <c r="K47" s="25">
        <f t="shared" si="11"/>
        <v>0</v>
      </c>
      <c r="L47" s="25">
        <f t="shared" si="11"/>
        <v>725</v>
      </c>
      <c r="M47" s="25">
        <f t="shared" si="11"/>
        <v>0</v>
      </c>
      <c r="N47" s="25">
        <f t="shared" si="11"/>
        <v>0</v>
      </c>
      <c r="O47" s="28" t="s">
        <v>22</v>
      </c>
      <c r="P47" s="28" t="s">
        <v>22</v>
      </c>
      <c r="Q47" s="28" t="s">
        <v>22</v>
      </c>
      <c r="R47" s="28"/>
    </row>
    <row r="48" s="1" customFormat="1" ht="22" customHeight="1" spans="1:18">
      <c r="A48" s="27" t="s">
        <v>211</v>
      </c>
      <c r="B48" s="28">
        <f>SUM(B49:B49)</f>
        <v>1</v>
      </c>
      <c r="C48" s="28"/>
      <c r="D48" s="28" t="s">
        <v>212</v>
      </c>
      <c r="E48" s="28">
        <f>SUM(E49:E49)</f>
        <v>600</v>
      </c>
      <c r="F48" s="27" t="s">
        <v>213</v>
      </c>
      <c r="G48" s="28"/>
      <c r="H48" s="28"/>
      <c r="I48" s="28">
        <f>SUM(I49:I49)</f>
        <v>600</v>
      </c>
      <c r="J48" s="28">
        <f>SUM(J49:J49)</f>
        <v>600</v>
      </c>
      <c r="K48" s="28"/>
      <c r="L48" s="28"/>
      <c r="M48" s="28"/>
      <c r="N48" s="28">
        <f>SUM(N49:N49)</f>
        <v>0</v>
      </c>
      <c r="O48" s="28" t="s">
        <v>214</v>
      </c>
      <c r="P48" s="28"/>
      <c r="Q48" s="28"/>
      <c r="R48" s="28"/>
    </row>
    <row r="49" s="3" customFormat="1" ht="22" customHeight="1" spans="1:18">
      <c r="A49" s="35" t="s">
        <v>222</v>
      </c>
      <c r="B49" s="28">
        <v>1</v>
      </c>
      <c r="C49" s="28" t="s">
        <v>26</v>
      </c>
      <c r="D49" s="28" t="s">
        <v>212</v>
      </c>
      <c r="E49" s="28">
        <v>600</v>
      </c>
      <c r="F49" s="30" t="s">
        <v>213</v>
      </c>
      <c r="G49" s="28" t="s">
        <v>165</v>
      </c>
      <c r="H49" s="28">
        <v>2025</v>
      </c>
      <c r="I49" s="44">
        <v>600</v>
      </c>
      <c r="J49" s="44">
        <v>600</v>
      </c>
      <c r="K49" s="28"/>
      <c r="L49" s="28"/>
      <c r="M49" s="28"/>
      <c r="N49" s="28"/>
      <c r="O49" s="28" t="s">
        <v>214</v>
      </c>
      <c r="P49" s="28" t="s">
        <v>217</v>
      </c>
      <c r="Q49" s="28" t="s">
        <v>32</v>
      </c>
      <c r="R49" s="28"/>
    </row>
    <row r="50" s="1" customFormat="1" ht="22" customHeight="1" spans="1:18">
      <c r="A50" s="27" t="s">
        <v>223</v>
      </c>
      <c r="B50" s="28">
        <v>1</v>
      </c>
      <c r="C50" s="28"/>
      <c r="D50" s="28" t="s">
        <v>212</v>
      </c>
      <c r="E50" s="28">
        <v>300</v>
      </c>
      <c r="F50" s="27"/>
      <c r="G50" s="28"/>
      <c r="H50" s="36"/>
      <c r="I50" s="28">
        <v>300</v>
      </c>
      <c r="J50" s="28">
        <v>300</v>
      </c>
      <c r="K50" s="30"/>
      <c r="L50" s="30"/>
      <c r="M50" s="30"/>
      <c r="N50" s="45"/>
      <c r="O50" s="28" t="s">
        <v>37</v>
      </c>
      <c r="P50" s="28"/>
      <c r="Q50" s="28"/>
      <c r="R50" s="28"/>
    </row>
    <row r="51" s="1" customFormat="1" ht="22" customHeight="1" spans="1:18">
      <c r="A51" s="27" t="s">
        <v>226</v>
      </c>
      <c r="B51" s="28">
        <f>SUM(B52:B52)</f>
        <v>1</v>
      </c>
      <c r="C51" s="28"/>
      <c r="D51" s="28" t="s">
        <v>212</v>
      </c>
      <c r="E51" s="28">
        <f>SUM(E52:E52)</f>
        <v>725</v>
      </c>
      <c r="F51" s="27" t="s">
        <v>227</v>
      </c>
      <c r="G51" s="28"/>
      <c r="H51" s="28"/>
      <c r="I51" s="28">
        <f>SUM(I52:I52)</f>
        <v>725</v>
      </c>
      <c r="J51" s="28">
        <v>0</v>
      </c>
      <c r="K51" s="28">
        <f>SUM(K52:K52)</f>
        <v>0</v>
      </c>
      <c r="L51" s="28">
        <f>SUM(L52:L52)</f>
        <v>725</v>
      </c>
      <c r="M51" s="28">
        <f>SUM(M52:M52)</f>
        <v>0</v>
      </c>
      <c r="N51" s="28">
        <f>SUM(N52:N52)</f>
        <v>0</v>
      </c>
      <c r="O51" s="28" t="s">
        <v>37</v>
      </c>
      <c r="P51" s="28"/>
      <c r="Q51" s="28"/>
      <c r="R51" s="28"/>
    </row>
    <row r="52" s="3" customFormat="1" ht="22" customHeight="1" spans="1:18">
      <c r="A52" s="30" t="s">
        <v>228</v>
      </c>
      <c r="B52" s="28">
        <v>1</v>
      </c>
      <c r="C52" s="28" t="s">
        <v>26</v>
      </c>
      <c r="D52" s="28" t="s">
        <v>212</v>
      </c>
      <c r="E52" s="28">
        <v>725</v>
      </c>
      <c r="F52" s="28" t="s">
        <v>233</v>
      </c>
      <c r="G52" s="28" t="s">
        <v>165</v>
      </c>
      <c r="H52" s="28">
        <v>2025</v>
      </c>
      <c r="I52" s="28">
        <v>725</v>
      </c>
      <c r="J52" s="28">
        <v>0</v>
      </c>
      <c r="K52" s="28"/>
      <c r="L52" s="28">
        <v>725</v>
      </c>
      <c r="M52" s="28"/>
      <c r="N52" s="28">
        <v>0</v>
      </c>
      <c r="O52" s="28" t="s">
        <v>37</v>
      </c>
      <c r="P52" s="28" t="s">
        <v>81</v>
      </c>
      <c r="Q52" s="28" t="s">
        <v>32</v>
      </c>
      <c r="R52" s="28" t="s">
        <v>230</v>
      </c>
    </row>
    <row r="53" s="1" customFormat="1" ht="22" customHeight="1" spans="1:18">
      <c r="A53" s="27" t="s">
        <v>234</v>
      </c>
      <c r="B53" s="28">
        <v>0</v>
      </c>
      <c r="C53" s="28" t="s">
        <v>22</v>
      </c>
      <c r="D53" s="28" t="s">
        <v>22</v>
      </c>
      <c r="E53" s="28" t="s">
        <v>22</v>
      </c>
      <c r="F53" s="28" t="s">
        <v>22</v>
      </c>
      <c r="G53" s="28" t="s">
        <v>22</v>
      </c>
      <c r="H53" s="28"/>
      <c r="I53" s="28">
        <v>0</v>
      </c>
      <c r="J53" s="28" t="s">
        <v>22</v>
      </c>
      <c r="K53" s="28"/>
      <c r="L53" s="28"/>
      <c r="M53" s="28"/>
      <c r="N53" s="28">
        <v>0</v>
      </c>
      <c r="O53" s="28" t="s">
        <v>22</v>
      </c>
      <c r="P53" s="28" t="s">
        <v>22</v>
      </c>
      <c r="Q53" s="28" t="s">
        <v>22</v>
      </c>
      <c r="R53" s="28"/>
    </row>
    <row r="54" s="1" customFormat="1" ht="22" customHeight="1" spans="1:18">
      <c r="A54" s="27" t="s">
        <v>235</v>
      </c>
      <c r="B54" s="28">
        <v>0</v>
      </c>
      <c r="C54" s="28" t="s">
        <v>22</v>
      </c>
      <c r="D54" s="28" t="s">
        <v>22</v>
      </c>
      <c r="E54" s="28" t="s">
        <v>22</v>
      </c>
      <c r="F54" s="28" t="s">
        <v>22</v>
      </c>
      <c r="G54" s="28" t="s">
        <v>22</v>
      </c>
      <c r="H54" s="28"/>
      <c r="I54" s="28">
        <v>0</v>
      </c>
      <c r="J54" s="28" t="s">
        <v>22</v>
      </c>
      <c r="K54" s="28"/>
      <c r="L54" s="28"/>
      <c r="M54" s="28"/>
      <c r="N54" s="28">
        <v>0</v>
      </c>
      <c r="O54" s="28"/>
      <c r="P54" s="28"/>
      <c r="Q54" s="28"/>
      <c r="R54" s="28"/>
    </row>
    <row r="55" s="1" customFormat="1" ht="22" customHeight="1" spans="1:18">
      <c r="A55" s="27" t="s">
        <v>236</v>
      </c>
      <c r="B55" s="28"/>
      <c r="C55" s="28"/>
      <c r="D55" s="28"/>
      <c r="E55" s="28"/>
      <c r="F55" s="28"/>
      <c r="G55" s="28"/>
      <c r="H55" s="28"/>
      <c r="I55" s="28"/>
      <c r="J55" s="28" t="s">
        <v>22</v>
      </c>
      <c r="K55" s="28"/>
      <c r="L55" s="28"/>
      <c r="M55" s="28"/>
      <c r="N55" s="28"/>
      <c r="O55" s="28"/>
      <c r="P55" s="28"/>
      <c r="Q55" s="28"/>
      <c r="R55" s="28"/>
    </row>
    <row r="56" s="6" customFormat="1" ht="22" customHeight="1" spans="1:18">
      <c r="A56" s="37" t="s">
        <v>237</v>
      </c>
      <c r="B56" s="38">
        <f>B57+B62+B66+B70</f>
        <v>6</v>
      </c>
      <c r="C56" s="38" t="s">
        <v>22</v>
      </c>
      <c r="D56" s="38" t="s">
        <v>22</v>
      </c>
      <c r="E56" s="38" t="s">
        <v>22</v>
      </c>
      <c r="F56" s="38" t="s">
        <v>22</v>
      </c>
      <c r="G56" s="38" t="s">
        <v>22</v>
      </c>
      <c r="H56" s="38" t="s">
        <v>22</v>
      </c>
      <c r="I56" s="38">
        <f t="shared" ref="I56:N56" si="12">I57+I62+I66+I70</f>
        <v>310</v>
      </c>
      <c r="J56" s="38">
        <f>SUM(J57+J62+J66+J70)</f>
        <v>25</v>
      </c>
      <c r="K56" s="38">
        <f t="shared" si="12"/>
        <v>0</v>
      </c>
      <c r="L56" s="38">
        <f t="shared" si="12"/>
        <v>245</v>
      </c>
      <c r="M56" s="38">
        <f t="shared" si="12"/>
        <v>40</v>
      </c>
      <c r="N56" s="38">
        <f t="shared" si="12"/>
        <v>0</v>
      </c>
      <c r="O56" s="38" t="s">
        <v>22</v>
      </c>
      <c r="P56" s="38" t="s">
        <v>22</v>
      </c>
      <c r="Q56" s="38" t="s">
        <v>22</v>
      </c>
      <c r="R56" s="48"/>
    </row>
    <row r="57" s="2" customFormat="1" ht="22" customHeight="1" spans="1:18">
      <c r="A57" s="26" t="s">
        <v>238</v>
      </c>
      <c r="B57" s="25">
        <f>B58+B60</f>
        <v>2</v>
      </c>
      <c r="C57" s="25" t="s">
        <v>22</v>
      </c>
      <c r="D57" s="25" t="s">
        <v>22</v>
      </c>
      <c r="E57" s="25" t="s">
        <v>22</v>
      </c>
      <c r="F57" s="25" t="s">
        <v>22</v>
      </c>
      <c r="G57" s="25" t="s">
        <v>22</v>
      </c>
      <c r="H57" s="25" t="s">
        <v>22</v>
      </c>
      <c r="I57" s="25">
        <f t="shared" ref="I57:N57" si="13">I58+I60</f>
        <v>22</v>
      </c>
      <c r="J57" s="25">
        <f>J58</f>
        <v>20</v>
      </c>
      <c r="K57" s="25">
        <f t="shared" si="13"/>
        <v>0</v>
      </c>
      <c r="L57" s="25">
        <f t="shared" si="13"/>
        <v>2</v>
      </c>
      <c r="M57" s="25">
        <f t="shared" si="13"/>
        <v>0</v>
      </c>
      <c r="N57" s="25">
        <f t="shared" si="13"/>
        <v>0</v>
      </c>
      <c r="O57" s="25" t="s">
        <v>22</v>
      </c>
      <c r="P57" s="25" t="s">
        <v>22</v>
      </c>
      <c r="Q57" s="25" t="s">
        <v>22</v>
      </c>
      <c r="R57" s="28"/>
    </row>
    <row r="58" s="1" customFormat="1" ht="22" customHeight="1" spans="1:18">
      <c r="A58" s="27" t="s">
        <v>239</v>
      </c>
      <c r="B58" s="28">
        <f>SUM(B59:B59)</f>
        <v>1</v>
      </c>
      <c r="C58" s="28"/>
      <c r="D58" s="28" t="s">
        <v>173</v>
      </c>
      <c r="E58" s="28">
        <f>SUM(E59:E59)</f>
        <v>200</v>
      </c>
      <c r="F58" s="27" t="s">
        <v>240</v>
      </c>
      <c r="G58" s="28"/>
      <c r="H58" s="28"/>
      <c r="I58" s="28">
        <f>SUM(I59:I59)</f>
        <v>20</v>
      </c>
      <c r="J58" s="28">
        <f>SUM(J59:J59)</f>
        <v>20</v>
      </c>
      <c r="K58" s="28"/>
      <c r="L58" s="28"/>
      <c r="M58" s="28"/>
      <c r="N58" s="28">
        <f>SUM(N59:N59)</f>
        <v>0</v>
      </c>
      <c r="O58" s="28" t="s">
        <v>241</v>
      </c>
      <c r="P58" s="28"/>
      <c r="Q58" s="28"/>
      <c r="R58" s="28"/>
    </row>
    <row r="59" s="7" customFormat="1" ht="22" customHeight="1" spans="1:18">
      <c r="A59" s="30" t="s">
        <v>242</v>
      </c>
      <c r="B59" s="28">
        <v>1</v>
      </c>
      <c r="C59" s="28" t="s">
        <v>26</v>
      </c>
      <c r="D59" s="28" t="s">
        <v>173</v>
      </c>
      <c r="E59" s="28">
        <v>200</v>
      </c>
      <c r="F59" s="30" t="s">
        <v>243</v>
      </c>
      <c r="G59" s="28" t="s">
        <v>165</v>
      </c>
      <c r="H59" s="28">
        <v>2025</v>
      </c>
      <c r="I59" s="28">
        <v>20</v>
      </c>
      <c r="J59" s="28">
        <v>20</v>
      </c>
      <c r="K59" s="28"/>
      <c r="L59" s="28"/>
      <c r="M59" s="28"/>
      <c r="N59" s="28">
        <v>0</v>
      </c>
      <c r="O59" s="28" t="s">
        <v>241</v>
      </c>
      <c r="P59" s="28" t="s">
        <v>217</v>
      </c>
      <c r="Q59" s="28" t="s">
        <v>32</v>
      </c>
      <c r="R59" s="28"/>
    </row>
    <row r="60" s="1" customFormat="1" ht="22" customHeight="1" spans="1:18">
      <c r="A60" s="27" t="s">
        <v>246</v>
      </c>
      <c r="B60" s="28">
        <f>SUM(B61:B61)</f>
        <v>1</v>
      </c>
      <c r="C60" s="28"/>
      <c r="D60" s="28" t="s">
        <v>173</v>
      </c>
      <c r="E60" s="28">
        <f>SUM(E61:E61)</f>
        <v>10</v>
      </c>
      <c r="F60" s="27" t="s">
        <v>240</v>
      </c>
      <c r="G60" s="28"/>
      <c r="H60" s="28"/>
      <c r="I60" s="28">
        <f>SUM(I61:I61)</f>
        <v>2</v>
      </c>
      <c r="J60" s="28" t="s">
        <v>22</v>
      </c>
      <c r="K60" s="28">
        <f>SUM(K61:K61)</f>
        <v>0</v>
      </c>
      <c r="L60" s="28">
        <f>SUM(L61:L61)</f>
        <v>2</v>
      </c>
      <c r="M60" s="28">
        <f>SUM(M61:M61)</f>
        <v>0</v>
      </c>
      <c r="N60" s="28">
        <f>SUM(N61:N61)</f>
        <v>0</v>
      </c>
      <c r="O60" s="28" t="s">
        <v>241</v>
      </c>
      <c r="P60" s="28"/>
      <c r="Q60" s="28"/>
      <c r="R60" s="28"/>
    </row>
    <row r="61" s="7" customFormat="1" ht="22" customHeight="1" spans="1:18">
      <c r="A61" s="30" t="s">
        <v>247</v>
      </c>
      <c r="B61" s="28">
        <v>1</v>
      </c>
      <c r="C61" s="28" t="s">
        <v>26</v>
      </c>
      <c r="D61" s="28" t="s">
        <v>249</v>
      </c>
      <c r="E61" s="28">
        <v>10</v>
      </c>
      <c r="F61" s="30" t="s">
        <v>248</v>
      </c>
      <c r="G61" s="28" t="s">
        <v>165</v>
      </c>
      <c r="H61" s="28">
        <v>2025</v>
      </c>
      <c r="I61" s="28">
        <v>2</v>
      </c>
      <c r="J61" s="28"/>
      <c r="K61" s="28"/>
      <c r="L61" s="28">
        <v>2</v>
      </c>
      <c r="M61" s="28"/>
      <c r="N61" s="28"/>
      <c r="O61" s="28" t="s">
        <v>241</v>
      </c>
      <c r="P61" s="28" t="s">
        <v>31</v>
      </c>
      <c r="Q61" s="28" t="s">
        <v>32</v>
      </c>
      <c r="R61" s="28"/>
    </row>
    <row r="62" s="2" customFormat="1" ht="22" customHeight="1" spans="1:18">
      <c r="A62" s="26" t="s">
        <v>250</v>
      </c>
      <c r="B62" s="25">
        <f>B63+B65</f>
        <v>1</v>
      </c>
      <c r="C62" s="25" t="s">
        <v>22</v>
      </c>
      <c r="D62" s="25" t="s">
        <v>22</v>
      </c>
      <c r="E62" s="25" t="s">
        <v>22</v>
      </c>
      <c r="F62" s="25" t="s">
        <v>22</v>
      </c>
      <c r="G62" s="25" t="s">
        <v>22</v>
      </c>
      <c r="H62" s="25" t="s">
        <v>22</v>
      </c>
      <c r="I62" s="25">
        <f t="shared" ref="I62:N62" si="14">I63+I65</f>
        <v>60</v>
      </c>
      <c r="J62" s="25">
        <f t="shared" si="14"/>
        <v>0</v>
      </c>
      <c r="K62" s="25">
        <f t="shared" si="14"/>
        <v>0</v>
      </c>
      <c r="L62" s="25">
        <f t="shared" si="14"/>
        <v>20</v>
      </c>
      <c r="M62" s="25">
        <f t="shared" si="14"/>
        <v>40</v>
      </c>
      <c r="N62" s="25">
        <f t="shared" si="14"/>
        <v>0</v>
      </c>
      <c r="O62" s="25" t="s">
        <v>22</v>
      </c>
      <c r="P62" s="25" t="s">
        <v>22</v>
      </c>
      <c r="Q62" s="25" t="s">
        <v>22</v>
      </c>
      <c r="R62" s="28"/>
    </row>
    <row r="63" s="1" customFormat="1" ht="22" customHeight="1" spans="1:18">
      <c r="A63" s="27" t="s">
        <v>251</v>
      </c>
      <c r="B63" s="28">
        <f>SUM(B64:B64)</f>
        <v>1</v>
      </c>
      <c r="C63" s="28"/>
      <c r="D63" s="28" t="s">
        <v>173</v>
      </c>
      <c r="E63" s="28">
        <f t="shared" ref="E63:N63" si="15">SUM(E64:E64)</f>
        <v>500</v>
      </c>
      <c r="F63" s="27" t="s">
        <v>252</v>
      </c>
      <c r="G63" s="28"/>
      <c r="H63" s="28"/>
      <c r="I63" s="28">
        <f t="shared" si="15"/>
        <v>60</v>
      </c>
      <c r="J63" s="28">
        <f t="shared" si="15"/>
        <v>0</v>
      </c>
      <c r="K63" s="28">
        <f t="shared" si="15"/>
        <v>0</v>
      </c>
      <c r="L63" s="28">
        <f t="shared" si="15"/>
        <v>20</v>
      </c>
      <c r="M63" s="28">
        <f t="shared" si="15"/>
        <v>40</v>
      </c>
      <c r="N63" s="28">
        <f t="shared" si="15"/>
        <v>0</v>
      </c>
      <c r="O63" s="28" t="s">
        <v>253</v>
      </c>
      <c r="P63" s="28"/>
      <c r="Q63" s="28"/>
      <c r="R63" s="28"/>
    </row>
    <row r="64" s="7" customFormat="1" ht="22" customHeight="1" spans="1:18">
      <c r="A64" s="30" t="s">
        <v>254</v>
      </c>
      <c r="B64" s="28">
        <v>1</v>
      </c>
      <c r="C64" s="28" t="s">
        <v>26</v>
      </c>
      <c r="D64" s="28" t="s">
        <v>173</v>
      </c>
      <c r="E64" s="28">
        <v>500</v>
      </c>
      <c r="F64" s="30" t="s">
        <v>252</v>
      </c>
      <c r="G64" s="28" t="s">
        <v>165</v>
      </c>
      <c r="H64" s="28">
        <v>2025</v>
      </c>
      <c r="I64" s="28">
        <v>60</v>
      </c>
      <c r="J64" s="28"/>
      <c r="K64" s="28"/>
      <c r="L64" s="28">
        <v>20</v>
      </c>
      <c r="M64" s="28">
        <v>40</v>
      </c>
      <c r="N64" s="28"/>
      <c r="O64" s="28" t="s">
        <v>241</v>
      </c>
      <c r="P64" s="28" t="s">
        <v>81</v>
      </c>
      <c r="Q64" s="28" t="s">
        <v>32</v>
      </c>
      <c r="R64" s="28"/>
    </row>
    <row r="65" s="1" customFormat="1" ht="22" customHeight="1" spans="1:18">
      <c r="A65" s="27" t="s">
        <v>257</v>
      </c>
      <c r="B65" s="28"/>
      <c r="C65" s="28"/>
      <c r="D65" s="28"/>
      <c r="E65" s="28"/>
      <c r="F65" s="27"/>
      <c r="G65" s="28"/>
      <c r="H65" s="28"/>
      <c r="I65" s="28">
        <v>0</v>
      </c>
      <c r="J65" s="28"/>
      <c r="K65" s="28"/>
      <c r="L65" s="28"/>
      <c r="M65" s="28"/>
      <c r="N65" s="28"/>
      <c r="O65" s="28"/>
      <c r="P65" s="28"/>
      <c r="Q65" s="28"/>
      <c r="R65" s="28"/>
    </row>
    <row r="66" s="2" customFormat="1" ht="22" customHeight="1" spans="1:18">
      <c r="A66" s="26" t="s">
        <v>258</v>
      </c>
      <c r="B66" s="25">
        <f>B67+B69</f>
        <v>1</v>
      </c>
      <c r="C66" s="25" t="s">
        <v>22</v>
      </c>
      <c r="D66" s="25" t="s">
        <v>22</v>
      </c>
      <c r="E66" s="25" t="s">
        <v>22</v>
      </c>
      <c r="F66" s="26" t="s">
        <v>22</v>
      </c>
      <c r="G66" s="25" t="s">
        <v>22</v>
      </c>
      <c r="H66" s="25" t="s">
        <v>22</v>
      </c>
      <c r="I66" s="25">
        <f t="shared" ref="I66:N66" si="16">I67+I69</f>
        <v>5</v>
      </c>
      <c r="J66" s="25">
        <v>0</v>
      </c>
      <c r="K66" s="25">
        <f t="shared" si="16"/>
        <v>0</v>
      </c>
      <c r="L66" s="25">
        <f t="shared" si="16"/>
        <v>5</v>
      </c>
      <c r="M66" s="25">
        <f t="shared" si="16"/>
        <v>0</v>
      </c>
      <c r="N66" s="25"/>
      <c r="O66" s="25" t="s">
        <v>22</v>
      </c>
      <c r="P66" s="25" t="s">
        <v>22</v>
      </c>
      <c r="Q66" s="25" t="s">
        <v>22</v>
      </c>
      <c r="R66" s="28"/>
    </row>
    <row r="67" s="1" customFormat="1" ht="22" customHeight="1" spans="1:18">
      <c r="A67" s="27" t="s">
        <v>259</v>
      </c>
      <c r="B67" s="28">
        <f>SUM(B68:B68)</f>
        <v>1</v>
      </c>
      <c r="C67" s="28"/>
      <c r="D67" s="28" t="s">
        <v>173</v>
      </c>
      <c r="E67" s="28">
        <f>SUM(E68:E68)</f>
        <v>5</v>
      </c>
      <c r="F67" s="27"/>
      <c r="G67" s="28"/>
      <c r="H67" s="28"/>
      <c r="I67" s="28">
        <f>SUM(I68:I68)</f>
        <v>5</v>
      </c>
      <c r="J67" s="28" t="s">
        <v>22</v>
      </c>
      <c r="K67" s="28">
        <f>SUM(K68:K68)</f>
        <v>0</v>
      </c>
      <c r="L67" s="28">
        <f>SUM(L68:L68)</f>
        <v>5</v>
      </c>
      <c r="M67" s="28">
        <f>SUM(M68:M68)</f>
        <v>0</v>
      </c>
      <c r="N67" s="28"/>
      <c r="O67" s="28" t="s">
        <v>241</v>
      </c>
      <c r="P67" s="28"/>
      <c r="Q67" s="28"/>
      <c r="R67" s="28"/>
    </row>
    <row r="68" s="7" customFormat="1" ht="22" customHeight="1" spans="1:18">
      <c r="A68" s="30" t="s">
        <v>260</v>
      </c>
      <c r="B68" s="28">
        <v>1</v>
      </c>
      <c r="C68" s="28" t="s">
        <v>26</v>
      </c>
      <c r="D68" s="28" t="s">
        <v>173</v>
      </c>
      <c r="E68" s="28">
        <v>5</v>
      </c>
      <c r="F68" s="28" t="s">
        <v>262</v>
      </c>
      <c r="G68" s="28" t="s">
        <v>165</v>
      </c>
      <c r="H68" s="28">
        <v>2025</v>
      </c>
      <c r="I68" s="28">
        <v>5</v>
      </c>
      <c r="J68" s="28"/>
      <c r="K68" s="28"/>
      <c r="L68" s="28">
        <v>5</v>
      </c>
      <c r="M68" s="28"/>
      <c r="N68" s="28"/>
      <c r="O68" s="28" t="s">
        <v>241</v>
      </c>
      <c r="P68" s="28" t="s">
        <v>31</v>
      </c>
      <c r="Q68" s="28" t="s">
        <v>32</v>
      </c>
      <c r="R68" s="36"/>
    </row>
    <row r="69" s="1" customFormat="1" ht="22" customHeight="1" spans="1:18">
      <c r="A69" s="27" t="s">
        <v>263</v>
      </c>
      <c r="B69" s="28"/>
      <c r="C69" s="28"/>
      <c r="D69" s="28" t="s">
        <v>173</v>
      </c>
      <c r="E69" s="28"/>
      <c r="F69" s="27"/>
      <c r="G69" s="28"/>
      <c r="H69" s="28"/>
      <c r="I69" s="28"/>
      <c r="J69" s="28" t="s">
        <v>22</v>
      </c>
      <c r="K69" s="28"/>
      <c r="L69" s="28"/>
      <c r="M69" s="28"/>
      <c r="N69" s="28"/>
      <c r="O69" s="28" t="s">
        <v>241</v>
      </c>
      <c r="P69" s="28"/>
      <c r="Q69" s="28"/>
      <c r="R69" s="28"/>
    </row>
    <row r="70" s="2" customFormat="1" ht="22" customHeight="1" spans="1:18">
      <c r="A70" s="26" t="s">
        <v>264</v>
      </c>
      <c r="B70" s="25">
        <f>B71+B73</f>
        <v>2</v>
      </c>
      <c r="C70" s="28"/>
      <c r="D70" s="28" t="s">
        <v>121</v>
      </c>
      <c r="E70" s="25">
        <v>10224</v>
      </c>
      <c r="F70" s="27" t="s">
        <v>22</v>
      </c>
      <c r="G70" s="28" t="s">
        <v>22</v>
      </c>
      <c r="H70" s="28" t="s">
        <v>22</v>
      </c>
      <c r="I70" s="25">
        <f t="shared" ref="I70:N70" si="17">I71+I73</f>
        <v>223</v>
      </c>
      <c r="J70" s="25">
        <f>J73</f>
        <v>5</v>
      </c>
      <c r="K70" s="25">
        <f t="shared" si="17"/>
        <v>0</v>
      </c>
      <c r="L70" s="25">
        <f t="shared" si="17"/>
        <v>218</v>
      </c>
      <c r="M70" s="25">
        <f t="shared" si="17"/>
        <v>0</v>
      </c>
      <c r="N70" s="25">
        <f t="shared" si="17"/>
        <v>0</v>
      </c>
      <c r="O70" s="28"/>
      <c r="P70" s="28"/>
      <c r="Q70" s="28"/>
      <c r="R70" s="28"/>
    </row>
    <row r="71" s="1" customFormat="1" ht="22" customHeight="1" spans="1:18">
      <c r="A71" s="27" t="s">
        <v>265</v>
      </c>
      <c r="B71" s="28">
        <f>SUM(B72:B72)</f>
        <v>1</v>
      </c>
      <c r="C71" s="28"/>
      <c r="D71" s="28" t="s">
        <v>121</v>
      </c>
      <c r="E71" s="28">
        <f>SUM(E72:E72)</f>
        <v>218</v>
      </c>
      <c r="F71" s="27" t="s">
        <v>266</v>
      </c>
      <c r="G71" s="28"/>
      <c r="H71" s="28"/>
      <c r="I71" s="28">
        <f>SUM(I72:I72)</f>
        <v>218</v>
      </c>
      <c r="J71" s="28" t="s">
        <v>22</v>
      </c>
      <c r="K71" s="28">
        <f>SUM(K72:K72)</f>
        <v>0</v>
      </c>
      <c r="L71" s="28">
        <f>SUM(L72:L72)</f>
        <v>218</v>
      </c>
      <c r="M71" s="28">
        <f>SUM(M72:M72)</f>
        <v>0</v>
      </c>
      <c r="N71" s="28">
        <f>SUM(N72:N72)</f>
        <v>0</v>
      </c>
      <c r="O71" s="28" t="s">
        <v>267</v>
      </c>
      <c r="P71" s="28"/>
      <c r="Q71" s="28"/>
      <c r="R71" s="28"/>
    </row>
    <row r="72" s="1" customFormat="1" ht="22" customHeight="1" spans="1:18">
      <c r="A72" s="27" t="s">
        <v>268</v>
      </c>
      <c r="B72" s="28">
        <v>1</v>
      </c>
      <c r="C72" s="28" t="s">
        <v>26</v>
      </c>
      <c r="D72" s="28" t="s">
        <v>121</v>
      </c>
      <c r="E72" s="28">
        <v>218</v>
      </c>
      <c r="F72" s="27" t="s">
        <v>269</v>
      </c>
      <c r="G72" s="28" t="s">
        <v>165</v>
      </c>
      <c r="H72" s="28">
        <v>2025</v>
      </c>
      <c r="I72" s="28">
        <v>218</v>
      </c>
      <c r="J72" s="28"/>
      <c r="K72" s="28"/>
      <c r="L72" s="28">
        <v>218</v>
      </c>
      <c r="M72" s="28"/>
      <c r="N72" s="28"/>
      <c r="O72" s="28" t="s">
        <v>241</v>
      </c>
      <c r="P72" s="28" t="s">
        <v>217</v>
      </c>
      <c r="Q72" s="28" t="s">
        <v>32</v>
      </c>
      <c r="R72" s="28"/>
    </row>
    <row r="73" s="1" customFormat="1" ht="22" customHeight="1" spans="1:18">
      <c r="A73" s="27" t="s">
        <v>271</v>
      </c>
      <c r="B73" s="28">
        <f>SUM(B74:B74)</f>
        <v>1</v>
      </c>
      <c r="C73" s="28"/>
      <c r="D73" s="28" t="s">
        <v>121</v>
      </c>
      <c r="E73" s="28">
        <f>SUM(E74:E74)</f>
        <v>5</v>
      </c>
      <c r="F73" s="27" t="s">
        <v>272</v>
      </c>
      <c r="G73" s="28"/>
      <c r="H73" s="28"/>
      <c r="I73" s="28">
        <f>SUM(I74:I74)</f>
        <v>5</v>
      </c>
      <c r="J73" s="28">
        <f>SUM(J74:J74)</f>
        <v>5</v>
      </c>
      <c r="K73" s="28"/>
      <c r="L73" s="28"/>
      <c r="M73" s="28"/>
      <c r="N73" s="28">
        <f>SUM(N74:N74)</f>
        <v>0</v>
      </c>
      <c r="O73" s="28" t="s">
        <v>253</v>
      </c>
      <c r="P73" s="28"/>
      <c r="Q73" s="28"/>
      <c r="R73" s="28"/>
    </row>
    <row r="74" s="1" customFormat="1" ht="22" customHeight="1" spans="1:18">
      <c r="A74" s="30" t="s">
        <v>273</v>
      </c>
      <c r="B74" s="28">
        <v>1</v>
      </c>
      <c r="C74" s="28" t="s">
        <v>26</v>
      </c>
      <c r="D74" s="28" t="s">
        <v>121</v>
      </c>
      <c r="E74" s="28">
        <v>5</v>
      </c>
      <c r="F74" s="27" t="s">
        <v>274</v>
      </c>
      <c r="G74" s="28" t="s">
        <v>165</v>
      </c>
      <c r="H74" s="28">
        <v>2025</v>
      </c>
      <c r="I74" s="28">
        <v>5</v>
      </c>
      <c r="J74" s="28">
        <v>5</v>
      </c>
      <c r="K74" s="28"/>
      <c r="L74" s="28"/>
      <c r="M74" s="28"/>
      <c r="N74" s="28">
        <v>0</v>
      </c>
      <c r="O74" s="28" t="s">
        <v>241</v>
      </c>
      <c r="P74" s="28" t="s">
        <v>217</v>
      </c>
      <c r="Q74" s="28" t="s">
        <v>32</v>
      </c>
      <c r="R74" s="28"/>
    </row>
    <row r="75" s="2" customFormat="1" ht="22" customHeight="1" spans="1:18">
      <c r="A75" s="49" t="s">
        <v>276</v>
      </c>
      <c r="B75" s="25"/>
      <c r="C75" s="25" t="s">
        <v>22</v>
      </c>
      <c r="D75" s="25" t="s">
        <v>22</v>
      </c>
      <c r="E75" s="25" t="s">
        <v>22</v>
      </c>
      <c r="F75" s="25" t="s">
        <v>22</v>
      </c>
      <c r="G75" s="25" t="s">
        <v>22</v>
      </c>
      <c r="H75" s="25" t="s">
        <v>22</v>
      </c>
      <c r="I75" s="25">
        <v>0</v>
      </c>
      <c r="J75" s="25"/>
      <c r="K75" s="25"/>
      <c r="L75" s="25"/>
      <c r="M75" s="25"/>
      <c r="N75" s="25"/>
      <c r="O75" s="25" t="s">
        <v>22</v>
      </c>
      <c r="P75" s="25" t="s">
        <v>22</v>
      </c>
      <c r="Q75" s="25" t="s">
        <v>22</v>
      </c>
      <c r="R75" s="30"/>
    </row>
    <row r="76" s="1" customFormat="1" ht="22" customHeight="1" spans="1:18">
      <c r="A76" s="27" t="s">
        <v>277</v>
      </c>
      <c r="B76" s="28"/>
      <c r="C76" s="28"/>
      <c r="D76" s="28" t="s">
        <v>66</v>
      </c>
      <c r="E76" s="28"/>
      <c r="F76" s="27"/>
      <c r="G76" s="28"/>
      <c r="H76" s="28"/>
      <c r="I76" s="28"/>
      <c r="J76" s="28" t="s">
        <v>22</v>
      </c>
      <c r="K76" s="28"/>
      <c r="L76" s="28"/>
      <c r="M76" s="28"/>
      <c r="N76" s="28"/>
      <c r="O76" s="28" t="s">
        <v>278</v>
      </c>
      <c r="P76" s="28"/>
      <c r="Q76" s="28"/>
      <c r="R76" s="30"/>
    </row>
    <row r="77" s="1" customFormat="1" ht="22" customHeight="1" spans="1:18">
      <c r="A77" s="27" t="s">
        <v>279</v>
      </c>
      <c r="B77" s="28"/>
      <c r="C77" s="28"/>
      <c r="D77" s="28" t="s">
        <v>66</v>
      </c>
      <c r="E77" s="28"/>
      <c r="F77" s="27"/>
      <c r="G77" s="28"/>
      <c r="H77" s="28"/>
      <c r="I77" s="28"/>
      <c r="J77" s="28"/>
      <c r="K77" s="28"/>
      <c r="L77" s="28"/>
      <c r="M77" s="28"/>
      <c r="N77" s="28"/>
      <c r="O77" s="28" t="s">
        <v>280</v>
      </c>
      <c r="P77" s="28"/>
      <c r="Q77" s="28"/>
      <c r="R77" s="30"/>
    </row>
    <row r="78" s="1" customFormat="1" ht="22" customHeight="1" spans="1:18">
      <c r="A78" s="27" t="s">
        <v>281</v>
      </c>
      <c r="B78" s="28"/>
      <c r="C78" s="28"/>
      <c r="D78" s="28" t="s">
        <v>66</v>
      </c>
      <c r="E78" s="28"/>
      <c r="F78" s="27"/>
      <c r="G78" s="28"/>
      <c r="H78" s="28"/>
      <c r="I78" s="28"/>
      <c r="J78" s="28" t="s">
        <v>22</v>
      </c>
      <c r="K78" s="28"/>
      <c r="L78" s="28"/>
      <c r="M78" s="28"/>
      <c r="N78" s="28"/>
      <c r="O78" s="28" t="s">
        <v>280</v>
      </c>
      <c r="P78" s="28"/>
      <c r="Q78" s="28"/>
      <c r="R78" s="30"/>
    </row>
    <row r="79" s="2" customFormat="1" ht="22" customHeight="1" spans="1:18">
      <c r="A79" s="26" t="s">
        <v>282</v>
      </c>
      <c r="B79" s="25" t="e">
        <f>B80+B81</f>
        <v>#REF!</v>
      </c>
      <c r="C79" s="28"/>
      <c r="D79" s="25" t="s">
        <v>22</v>
      </c>
      <c r="E79" s="25"/>
      <c r="F79" s="25" t="s">
        <v>22</v>
      </c>
      <c r="G79" s="25"/>
      <c r="H79" s="25"/>
      <c r="I79" s="25">
        <f t="shared" ref="I79:N79" si="18">I80+I81</f>
        <v>12604</v>
      </c>
      <c r="J79" s="25">
        <f t="shared" si="18"/>
        <v>60</v>
      </c>
      <c r="K79" s="25">
        <f t="shared" si="18"/>
        <v>0</v>
      </c>
      <c r="L79" s="25">
        <f t="shared" si="18"/>
        <v>11044</v>
      </c>
      <c r="M79" s="25">
        <f t="shared" si="18"/>
        <v>0</v>
      </c>
      <c r="N79" s="25">
        <f t="shared" si="18"/>
        <v>1500</v>
      </c>
      <c r="O79" s="25" t="s">
        <v>22</v>
      </c>
      <c r="P79" s="25" t="s">
        <v>22</v>
      </c>
      <c r="Q79" s="25" t="s">
        <v>22</v>
      </c>
      <c r="R79" s="30"/>
    </row>
    <row r="80" s="2" customFormat="1" ht="22" customHeight="1" spans="1:18">
      <c r="A80" s="26" t="s">
        <v>283</v>
      </c>
      <c r="B80" s="28" t="e">
        <f>SUM(#REF!)</f>
        <v>#REF!</v>
      </c>
      <c r="C80" s="28"/>
      <c r="D80" s="28" t="s">
        <v>284</v>
      </c>
      <c r="E80" s="28" t="e">
        <f>SUM(#REF!)</f>
        <v>#REF!</v>
      </c>
      <c r="F80" s="27" t="s">
        <v>285</v>
      </c>
      <c r="G80" s="28"/>
      <c r="H80" s="28"/>
      <c r="I80" s="28"/>
      <c r="J80" s="28"/>
      <c r="K80" s="28"/>
      <c r="L80" s="28"/>
      <c r="M80" s="28"/>
      <c r="N80" s="28"/>
      <c r="O80" s="28" t="s">
        <v>286</v>
      </c>
      <c r="P80" s="28"/>
      <c r="Q80" s="28"/>
      <c r="R80" s="30"/>
    </row>
    <row r="81" s="2" customFormat="1" ht="22" customHeight="1" spans="1:18">
      <c r="A81" s="26" t="s">
        <v>293</v>
      </c>
      <c r="B81" s="25">
        <f>B82+B83+B85+B94+B95+B99+B100+B101</f>
        <v>13</v>
      </c>
      <c r="C81" s="28"/>
      <c r="D81" s="25" t="s">
        <v>22</v>
      </c>
      <c r="E81" s="25"/>
      <c r="F81" s="25" t="s">
        <v>22</v>
      </c>
      <c r="G81" s="25"/>
      <c r="H81" s="25"/>
      <c r="I81" s="25">
        <f t="shared" ref="I81:M81" si="19">I82+I83+I85+I94+I95+I99+I101</f>
        <v>12604</v>
      </c>
      <c r="J81" s="25">
        <f>SUM(J83+J85+J101)</f>
        <v>60</v>
      </c>
      <c r="K81" s="25">
        <f t="shared" si="19"/>
        <v>0</v>
      </c>
      <c r="L81" s="25">
        <f t="shared" si="19"/>
        <v>11044</v>
      </c>
      <c r="M81" s="25">
        <f t="shared" si="19"/>
        <v>0</v>
      </c>
      <c r="N81" s="25">
        <f>N82+N83+N85+N94+N95+N99</f>
        <v>1500</v>
      </c>
      <c r="O81" s="25" t="s">
        <v>22</v>
      </c>
      <c r="P81" s="25" t="s">
        <v>22</v>
      </c>
      <c r="Q81" s="25" t="s">
        <v>22</v>
      </c>
      <c r="R81" s="30"/>
    </row>
    <row r="82" s="2" customFormat="1" ht="22" customHeight="1" spans="1:18">
      <c r="A82" s="50" t="s">
        <v>294</v>
      </c>
      <c r="B82" s="25">
        <f>SUM(B84:B84)</f>
        <v>1</v>
      </c>
      <c r="C82" s="28"/>
      <c r="D82" s="28" t="s">
        <v>158</v>
      </c>
      <c r="E82" s="25">
        <f>SUM(E84:E84)</f>
        <v>6</v>
      </c>
      <c r="F82" s="27" t="s">
        <v>295</v>
      </c>
      <c r="G82" s="25"/>
      <c r="H82" s="25"/>
      <c r="I82" s="25">
        <f>SUM(I84:I84)</f>
        <v>360</v>
      </c>
      <c r="J82" s="25">
        <v>0</v>
      </c>
      <c r="K82" s="25">
        <f>SUM(K84:K84)</f>
        <v>0</v>
      </c>
      <c r="L82" s="25">
        <f>SUM(L84:L84)</f>
        <v>360</v>
      </c>
      <c r="M82" s="25">
        <f>SUM(M84:M84)</f>
        <v>0</v>
      </c>
      <c r="N82" s="25">
        <f>SUM(N84:N84)</f>
        <v>0</v>
      </c>
      <c r="O82" s="28" t="s">
        <v>296</v>
      </c>
      <c r="P82" s="28"/>
      <c r="Q82" s="28"/>
      <c r="R82" s="30"/>
    </row>
    <row r="83" s="1" customFormat="1" ht="22" customHeight="1" spans="1:18">
      <c r="A83" s="50"/>
      <c r="B83" s="28">
        <v>0</v>
      </c>
      <c r="C83" s="28"/>
      <c r="D83" s="28" t="s">
        <v>297</v>
      </c>
      <c r="E83" s="28">
        <v>0</v>
      </c>
      <c r="F83" s="27"/>
      <c r="G83" s="28"/>
      <c r="H83" s="28"/>
      <c r="I83" s="28"/>
      <c r="J83" s="28"/>
      <c r="K83" s="28"/>
      <c r="L83" s="28"/>
      <c r="M83" s="28"/>
      <c r="N83" s="28"/>
      <c r="O83" s="28"/>
      <c r="P83" s="28"/>
      <c r="Q83" s="28"/>
      <c r="R83" s="30"/>
    </row>
    <row r="84" s="1" customFormat="1" ht="22" customHeight="1" spans="1:18">
      <c r="A84" s="51" t="s">
        <v>298</v>
      </c>
      <c r="B84" s="28">
        <v>1</v>
      </c>
      <c r="C84" s="28" t="s">
        <v>26</v>
      </c>
      <c r="D84" s="28" t="s">
        <v>158</v>
      </c>
      <c r="E84" s="28">
        <v>6</v>
      </c>
      <c r="F84" s="27" t="s">
        <v>305</v>
      </c>
      <c r="G84" s="28" t="s">
        <v>61</v>
      </c>
      <c r="H84" s="28">
        <v>2025</v>
      </c>
      <c r="I84" s="28">
        <v>360</v>
      </c>
      <c r="J84" s="28">
        <v>0</v>
      </c>
      <c r="K84" s="28"/>
      <c r="L84" s="28">
        <v>360</v>
      </c>
      <c r="M84" s="28"/>
      <c r="N84" s="28">
        <v>0</v>
      </c>
      <c r="O84" s="28" t="s">
        <v>306</v>
      </c>
      <c r="P84" s="28" t="s">
        <v>81</v>
      </c>
      <c r="Q84" s="28" t="s">
        <v>32</v>
      </c>
      <c r="R84" s="30"/>
    </row>
    <row r="85" s="1" customFormat="1" ht="22" customHeight="1" spans="1:18">
      <c r="A85" s="50" t="s">
        <v>307</v>
      </c>
      <c r="B85" s="28">
        <f>SUM(B86:B93)</f>
        <v>8</v>
      </c>
      <c r="C85" s="28"/>
      <c r="D85" s="28" t="s">
        <v>308</v>
      </c>
      <c r="E85" s="28"/>
      <c r="F85" s="27" t="s">
        <v>309</v>
      </c>
      <c r="G85" s="28"/>
      <c r="H85" s="28"/>
      <c r="I85" s="28">
        <f t="shared" ref="I85:N85" si="20">SUM(I86:I93)</f>
        <v>10144</v>
      </c>
      <c r="J85" s="28">
        <f t="shared" si="20"/>
        <v>60</v>
      </c>
      <c r="K85" s="28">
        <f t="shared" si="20"/>
        <v>0</v>
      </c>
      <c r="L85" s="28">
        <f t="shared" si="20"/>
        <v>10084</v>
      </c>
      <c r="M85" s="28">
        <f t="shared" si="20"/>
        <v>0</v>
      </c>
      <c r="N85" s="28">
        <f t="shared" si="20"/>
        <v>0</v>
      </c>
      <c r="O85" s="28" t="s">
        <v>310</v>
      </c>
      <c r="P85" s="28"/>
      <c r="Q85" s="28"/>
      <c r="R85" s="30"/>
    </row>
    <row r="86" s="8" customFormat="1" ht="22" customHeight="1" spans="1:18">
      <c r="A86" s="33" t="s">
        <v>311</v>
      </c>
      <c r="B86" s="28">
        <v>1</v>
      </c>
      <c r="C86" s="30" t="s">
        <v>26</v>
      </c>
      <c r="D86" s="30" t="s">
        <v>308</v>
      </c>
      <c r="E86" s="28">
        <v>1</v>
      </c>
      <c r="F86" s="33" t="s">
        <v>335</v>
      </c>
      <c r="G86" s="28" t="s">
        <v>36</v>
      </c>
      <c r="H86" s="28">
        <v>2025</v>
      </c>
      <c r="I86" s="28">
        <v>60</v>
      </c>
      <c r="J86" s="28">
        <v>60</v>
      </c>
      <c r="K86" s="28"/>
      <c r="L86" s="28"/>
      <c r="M86" s="28"/>
      <c r="N86" s="28"/>
      <c r="O86" s="34" t="s">
        <v>314</v>
      </c>
      <c r="P86" s="28" t="s">
        <v>81</v>
      </c>
      <c r="Q86" s="30" t="s">
        <v>32</v>
      </c>
      <c r="R86" s="30"/>
    </row>
    <row r="87" s="3" customFormat="1" ht="22" customHeight="1" spans="1:18">
      <c r="A87" s="52" t="s">
        <v>351</v>
      </c>
      <c r="B87" s="28">
        <v>1</v>
      </c>
      <c r="C87" s="28" t="s">
        <v>316</v>
      </c>
      <c r="D87" s="28" t="s">
        <v>308</v>
      </c>
      <c r="E87" s="28">
        <v>1</v>
      </c>
      <c r="F87" s="30" t="s">
        <v>317</v>
      </c>
      <c r="G87" s="28" t="s">
        <v>36</v>
      </c>
      <c r="H87" s="28">
        <v>2025</v>
      </c>
      <c r="I87" s="28">
        <v>20</v>
      </c>
      <c r="J87" s="28">
        <v>0</v>
      </c>
      <c r="K87" s="28"/>
      <c r="L87" s="28">
        <v>20</v>
      </c>
      <c r="M87" s="28"/>
      <c r="N87" s="28">
        <v>0</v>
      </c>
      <c r="O87" s="34" t="s">
        <v>314</v>
      </c>
      <c r="P87" s="28" t="s">
        <v>81</v>
      </c>
      <c r="Q87" s="28" t="s">
        <v>32</v>
      </c>
      <c r="R87" s="30"/>
    </row>
    <row r="88" s="3" customFormat="1" ht="22" customHeight="1" spans="1:18">
      <c r="A88" s="52" t="s">
        <v>352</v>
      </c>
      <c r="B88" s="28">
        <v>1</v>
      </c>
      <c r="C88" s="28" t="s">
        <v>316</v>
      </c>
      <c r="D88" s="28" t="s">
        <v>308</v>
      </c>
      <c r="E88" s="28">
        <v>1</v>
      </c>
      <c r="F88" s="30" t="s">
        <v>319</v>
      </c>
      <c r="G88" s="28" t="s">
        <v>36</v>
      </c>
      <c r="H88" s="28">
        <v>2025</v>
      </c>
      <c r="I88" s="28">
        <v>20</v>
      </c>
      <c r="J88" s="28">
        <v>0</v>
      </c>
      <c r="K88" s="28"/>
      <c r="L88" s="28">
        <v>20</v>
      </c>
      <c r="M88" s="28"/>
      <c r="N88" s="28">
        <v>0</v>
      </c>
      <c r="O88" s="34" t="s">
        <v>314</v>
      </c>
      <c r="P88" s="28" t="s">
        <v>81</v>
      </c>
      <c r="Q88" s="28" t="s">
        <v>32</v>
      </c>
      <c r="R88" s="30"/>
    </row>
    <row r="89" s="3" customFormat="1" ht="22" customHeight="1" spans="1:18">
      <c r="A89" s="52" t="s">
        <v>320</v>
      </c>
      <c r="B89" s="28">
        <v>1</v>
      </c>
      <c r="C89" s="28" t="s">
        <v>321</v>
      </c>
      <c r="D89" s="28" t="s">
        <v>308</v>
      </c>
      <c r="E89" s="28">
        <v>1</v>
      </c>
      <c r="F89" s="30" t="s">
        <v>322</v>
      </c>
      <c r="G89" s="28" t="s">
        <v>323</v>
      </c>
      <c r="H89" s="28">
        <v>2025</v>
      </c>
      <c r="I89" s="28">
        <v>6</v>
      </c>
      <c r="J89" s="28">
        <v>0</v>
      </c>
      <c r="K89" s="28"/>
      <c r="L89" s="28">
        <v>6</v>
      </c>
      <c r="M89" s="28"/>
      <c r="N89" s="28">
        <v>0</v>
      </c>
      <c r="O89" s="34" t="s">
        <v>314</v>
      </c>
      <c r="P89" s="28" t="s">
        <v>81</v>
      </c>
      <c r="Q89" s="28" t="s">
        <v>32</v>
      </c>
      <c r="R89" s="30"/>
    </row>
    <row r="90" s="3" customFormat="1" ht="22" customHeight="1" spans="1:18">
      <c r="A90" s="52" t="s">
        <v>324</v>
      </c>
      <c r="B90" s="28">
        <v>1</v>
      </c>
      <c r="C90" s="28" t="s">
        <v>139</v>
      </c>
      <c r="D90" s="28" t="s">
        <v>308</v>
      </c>
      <c r="E90" s="28">
        <v>1</v>
      </c>
      <c r="F90" s="30" t="s">
        <v>325</v>
      </c>
      <c r="G90" s="28" t="s">
        <v>36</v>
      </c>
      <c r="H90" s="28">
        <v>2025</v>
      </c>
      <c r="I90" s="28">
        <v>2</v>
      </c>
      <c r="J90" s="28">
        <v>0</v>
      </c>
      <c r="K90" s="28"/>
      <c r="L90" s="28">
        <v>2</v>
      </c>
      <c r="M90" s="28"/>
      <c r="N90" s="28">
        <v>0</v>
      </c>
      <c r="O90" s="34" t="s">
        <v>314</v>
      </c>
      <c r="P90" s="28" t="s">
        <v>81</v>
      </c>
      <c r="Q90" s="28" t="s">
        <v>32</v>
      </c>
      <c r="R90" s="30"/>
    </row>
    <row r="91" s="3" customFormat="1" ht="22" customHeight="1" spans="1:18">
      <c r="A91" s="52" t="s">
        <v>353</v>
      </c>
      <c r="B91" s="28">
        <v>1</v>
      </c>
      <c r="C91" s="28" t="s">
        <v>26</v>
      </c>
      <c r="D91" s="28" t="s">
        <v>308</v>
      </c>
      <c r="E91" s="28">
        <v>1</v>
      </c>
      <c r="F91" s="30" t="s">
        <v>354</v>
      </c>
      <c r="G91" s="28" t="s">
        <v>36</v>
      </c>
      <c r="H91" s="28">
        <v>2025</v>
      </c>
      <c r="I91" s="28">
        <f>SUM(J91:N91)</f>
        <v>35</v>
      </c>
      <c r="J91" s="28">
        <v>0</v>
      </c>
      <c r="K91" s="28"/>
      <c r="L91" s="28">
        <v>35</v>
      </c>
      <c r="M91" s="28"/>
      <c r="N91" s="28">
        <v>0</v>
      </c>
      <c r="O91" s="34" t="s">
        <v>314</v>
      </c>
      <c r="P91" s="28" t="s">
        <v>81</v>
      </c>
      <c r="Q91" s="28" t="s">
        <v>32</v>
      </c>
      <c r="R91" s="30"/>
    </row>
    <row r="92" s="3" customFormat="1" ht="22" customHeight="1" spans="1:18">
      <c r="A92" s="52" t="s">
        <v>355</v>
      </c>
      <c r="B92" s="28">
        <v>1</v>
      </c>
      <c r="C92" s="28" t="s">
        <v>26</v>
      </c>
      <c r="D92" s="28" t="s">
        <v>308</v>
      </c>
      <c r="E92" s="28">
        <v>1</v>
      </c>
      <c r="F92" s="30" t="s">
        <v>356</v>
      </c>
      <c r="G92" s="28" t="s">
        <v>36</v>
      </c>
      <c r="H92" s="28">
        <v>2025</v>
      </c>
      <c r="I92" s="28">
        <v>1</v>
      </c>
      <c r="J92" s="28">
        <v>0</v>
      </c>
      <c r="K92" s="28"/>
      <c r="L92" s="28">
        <v>1</v>
      </c>
      <c r="M92" s="28"/>
      <c r="N92" s="28">
        <v>0</v>
      </c>
      <c r="O92" s="34" t="s">
        <v>314</v>
      </c>
      <c r="P92" s="28" t="s">
        <v>81</v>
      </c>
      <c r="Q92" s="28" t="s">
        <v>32</v>
      </c>
      <c r="R92" s="30"/>
    </row>
    <row r="93" s="3" customFormat="1" ht="22" customHeight="1" spans="1:18">
      <c r="A93" s="52" t="s">
        <v>357</v>
      </c>
      <c r="B93" s="28">
        <v>1</v>
      </c>
      <c r="C93" s="28" t="s">
        <v>26</v>
      </c>
      <c r="D93" s="28" t="s">
        <v>308</v>
      </c>
      <c r="E93" s="28">
        <v>1</v>
      </c>
      <c r="F93" s="30" t="s">
        <v>358</v>
      </c>
      <c r="G93" s="28" t="s">
        <v>359</v>
      </c>
      <c r="H93" s="28">
        <v>2025</v>
      </c>
      <c r="I93" s="28">
        <f>SUM(J93:N93)</f>
        <v>10000</v>
      </c>
      <c r="J93" s="28">
        <v>0</v>
      </c>
      <c r="K93" s="28"/>
      <c r="L93" s="28">
        <v>10000</v>
      </c>
      <c r="M93" s="28"/>
      <c r="N93" s="28">
        <v>0</v>
      </c>
      <c r="O93" s="34" t="s">
        <v>314</v>
      </c>
      <c r="P93" s="28" t="s">
        <v>81</v>
      </c>
      <c r="Q93" s="28" t="s">
        <v>32</v>
      </c>
      <c r="R93" s="30"/>
    </row>
    <row r="94" s="1" customFormat="1" ht="22" customHeight="1" spans="1:18">
      <c r="A94" s="50" t="s">
        <v>360</v>
      </c>
      <c r="B94" s="28"/>
      <c r="C94" s="28"/>
      <c r="D94" s="28"/>
      <c r="E94" s="28"/>
      <c r="F94" s="27"/>
      <c r="G94" s="28"/>
      <c r="H94" s="10"/>
      <c r="I94" s="28">
        <v>0</v>
      </c>
      <c r="J94" s="28" t="s">
        <v>22</v>
      </c>
      <c r="K94" s="28"/>
      <c r="L94" s="28"/>
      <c r="M94" s="28"/>
      <c r="N94" s="28"/>
      <c r="O94" s="28"/>
      <c r="P94" s="28"/>
      <c r="Q94" s="28"/>
      <c r="R94" s="30"/>
    </row>
    <row r="95" s="1" customFormat="1" ht="22" customHeight="1" spans="1:18">
      <c r="A95" s="50" t="s">
        <v>361</v>
      </c>
      <c r="B95" s="28">
        <f>SUM(B96:B98)</f>
        <v>3</v>
      </c>
      <c r="C95" s="28"/>
      <c r="D95" s="28" t="s">
        <v>284</v>
      </c>
      <c r="E95" s="28"/>
      <c r="F95" s="27" t="s">
        <v>362</v>
      </c>
      <c r="G95" s="28"/>
      <c r="H95" s="28"/>
      <c r="I95" s="28">
        <f>SUM(I96:I100)</f>
        <v>1500</v>
      </c>
      <c r="J95" s="28" t="s">
        <v>22</v>
      </c>
      <c r="K95" s="28"/>
      <c r="L95" s="28"/>
      <c r="M95" s="28"/>
      <c r="N95" s="28">
        <f>SUM(N96:N98)</f>
        <v>1500</v>
      </c>
      <c r="O95" s="28" t="s">
        <v>171</v>
      </c>
      <c r="P95" s="28"/>
      <c r="Q95" s="28"/>
      <c r="R95" s="30"/>
    </row>
    <row r="96" s="9" customFormat="1" ht="22" customHeight="1" spans="1:18">
      <c r="A96" s="52" t="s">
        <v>363</v>
      </c>
      <c r="B96" s="28">
        <v>1</v>
      </c>
      <c r="C96" s="28" t="s">
        <v>26</v>
      </c>
      <c r="D96" s="28" t="s">
        <v>284</v>
      </c>
      <c r="E96" s="28">
        <v>10</v>
      </c>
      <c r="F96" s="30" t="s">
        <v>378</v>
      </c>
      <c r="G96" s="28" t="s">
        <v>36</v>
      </c>
      <c r="H96" s="28">
        <v>2025</v>
      </c>
      <c r="I96" s="28">
        <v>600</v>
      </c>
      <c r="J96" s="28">
        <v>0</v>
      </c>
      <c r="K96" s="28"/>
      <c r="L96" s="28"/>
      <c r="M96" s="28"/>
      <c r="N96" s="28">
        <v>600</v>
      </c>
      <c r="O96" s="30" t="s">
        <v>171</v>
      </c>
      <c r="P96" s="28" t="s">
        <v>31</v>
      </c>
      <c r="Q96" s="30" t="s">
        <v>134</v>
      </c>
      <c r="R96" s="30"/>
    </row>
    <row r="97" s="9" customFormat="1" ht="22" customHeight="1" spans="1:18">
      <c r="A97" s="52" t="s">
        <v>379</v>
      </c>
      <c r="B97" s="28">
        <v>1</v>
      </c>
      <c r="C97" s="28" t="s">
        <v>148</v>
      </c>
      <c r="D97" s="28" t="s">
        <v>284</v>
      </c>
      <c r="E97" s="28">
        <v>10</v>
      </c>
      <c r="F97" s="30" t="s">
        <v>380</v>
      </c>
      <c r="G97" s="28" t="s">
        <v>36</v>
      </c>
      <c r="H97" s="28">
        <v>2025</v>
      </c>
      <c r="I97" s="28">
        <v>400</v>
      </c>
      <c r="J97" s="28">
        <v>0</v>
      </c>
      <c r="K97" s="28"/>
      <c r="L97" s="28"/>
      <c r="M97" s="28"/>
      <c r="N97" s="28">
        <v>400</v>
      </c>
      <c r="O97" s="30" t="s">
        <v>171</v>
      </c>
      <c r="P97" s="28" t="s">
        <v>31</v>
      </c>
      <c r="Q97" s="30" t="s">
        <v>134</v>
      </c>
      <c r="R97" s="30"/>
    </row>
    <row r="98" s="9" customFormat="1" ht="22" customHeight="1" spans="1:18">
      <c r="A98" s="52" t="s">
        <v>367</v>
      </c>
      <c r="B98" s="28">
        <v>1</v>
      </c>
      <c r="C98" s="28" t="s">
        <v>26</v>
      </c>
      <c r="D98" s="28" t="s">
        <v>284</v>
      </c>
      <c r="E98" s="28">
        <v>10</v>
      </c>
      <c r="F98" s="30" t="s">
        <v>381</v>
      </c>
      <c r="G98" s="28" t="s">
        <v>36</v>
      </c>
      <c r="H98" s="28">
        <v>2025</v>
      </c>
      <c r="I98" s="28">
        <v>500</v>
      </c>
      <c r="J98" s="28">
        <v>0</v>
      </c>
      <c r="K98" s="28"/>
      <c r="L98" s="28"/>
      <c r="M98" s="28"/>
      <c r="N98" s="28">
        <v>500</v>
      </c>
      <c r="O98" s="30" t="s">
        <v>171</v>
      </c>
      <c r="P98" s="28" t="s">
        <v>31</v>
      </c>
      <c r="Q98" s="30" t="s">
        <v>134</v>
      </c>
      <c r="R98" s="30"/>
    </row>
    <row r="99" s="1" customFormat="1" ht="22" customHeight="1" spans="1:18">
      <c r="A99" s="51" t="s">
        <v>382</v>
      </c>
      <c r="B99" s="28"/>
      <c r="C99" s="28"/>
      <c r="D99" s="28" t="s">
        <v>66</v>
      </c>
      <c r="E99" s="28"/>
      <c r="F99" s="27"/>
      <c r="G99" s="28" t="s">
        <v>22</v>
      </c>
      <c r="H99" s="28"/>
      <c r="I99" s="28">
        <v>0</v>
      </c>
      <c r="J99" s="28" t="s">
        <v>22</v>
      </c>
      <c r="K99" s="28"/>
      <c r="L99" s="28"/>
      <c r="M99" s="28"/>
      <c r="N99" s="28"/>
      <c r="O99" s="28" t="s">
        <v>22</v>
      </c>
      <c r="P99" s="28" t="s">
        <v>22</v>
      </c>
      <c r="Q99" s="28" t="s">
        <v>22</v>
      </c>
      <c r="R99" s="30"/>
    </row>
    <row r="100" s="1" customFormat="1" ht="22" customHeight="1" spans="1:18">
      <c r="A100" s="51" t="s">
        <v>383</v>
      </c>
      <c r="B100" s="28"/>
      <c r="C100" s="28" t="s">
        <v>22</v>
      </c>
      <c r="D100" s="28" t="s">
        <v>22</v>
      </c>
      <c r="E100" s="28" t="s">
        <v>22</v>
      </c>
      <c r="F100" s="28" t="s">
        <v>22</v>
      </c>
      <c r="G100" s="28" t="s">
        <v>22</v>
      </c>
      <c r="H100" s="28"/>
      <c r="I100" s="28">
        <v>0</v>
      </c>
      <c r="J100" s="28" t="s">
        <v>22</v>
      </c>
      <c r="K100" s="28"/>
      <c r="L100" s="28"/>
      <c r="M100" s="28"/>
      <c r="N100" s="28" t="s">
        <v>22</v>
      </c>
      <c r="O100" s="28" t="s">
        <v>22</v>
      </c>
      <c r="P100" s="28" t="s">
        <v>22</v>
      </c>
      <c r="Q100" s="28" t="s">
        <v>22</v>
      </c>
      <c r="R100" s="30"/>
    </row>
    <row r="101" s="1" customFormat="1" ht="22" customHeight="1" spans="1:18">
      <c r="A101" s="53" t="s">
        <v>384</v>
      </c>
      <c r="B101" s="28">
        <v>1</v>
      </c>
      <c r="C101" s="28" t="s">
        <v>26</v>
      </c>
      <c r="D101" s="28" t="s">
        <v>66</v>
      </c>
      <c r="E101" s="28">
        <v>1</v>
      </c>
      <c r="F101" s="27" t="s">
        <v>385</v>
      </c>
      <c r="G101" s="28"/>
      <c r="H101" s="28"/>
      <c r="I101" s="28">
        <f t="shared" ref="I101:L101" si="21">SUM(I102)</f>
        <v>600</v>
      </c>
      <c r="J101" s="28">
        <f t="shared" si="21"/>
        <v>0</v>
      </c>
      <c r="K101" s="28">
        <f t="shared" si="21"/>
        <v>0</v>
      </c>
      <c r="L101" s="28">
        <f t="shared" si="21"/>
        <v>600</v>
      </c>
      <c r="M101" s="28"/>
      <c r="N101" s="28">
        <f>SUM(N102)</f>
        <v>0</v>
      </c>
      <c r="O101" s="28" t="s">
        <v>214</v>
      </c>
      <c r="P101" s="28"/>
      <c r="Q101" s="28"/>
      <c r="R101" s="30"/>
    </row>
    <row r="102" s="9" customFormat="1" ht="28" customHeight="1" spans="1:18">
      <c r="A102" s="52" t="s">
        <v>386</v>
      </c>
      <c r="B102" s="28">
        <v>1</v>
      </c>
      <c r="C102" s="28" t="s">
        <v>26</v>
      </c>
      <c r="D102" s="28" t="s">
        <v>66</v>
      </c>
      <c r="E102" s="28">
        <v>1</v>
      </c>
      <c r="F102" s="30" t="s">
        <v>387</v>
      </c>
      <c r="G102" s="30" t="s">
        <v>388</v>
      </c>
      <c r="H102" s="28">
        <v>2025</v>
      </c>
      <c r="I102" s="28">
        <v>600</v>
      </c>
      <c r="J102" s="28">
        <v>0</v>
      </c>
      <c r="K102" s="28"/>
      <c r="L102" s="28">
        <v>600</v>
      </c>
      <c r="M102" s="28"/>
      <c r="N102" s="28">
        <v>0</v>
      </c>
      <c r="O102" s="30" t="s">
        <v>117</v>
      </c>
      <c r="P102" s="28" t="s">
        <v>301</v>
      </c>
      <c r="Q102" s="30" t="s">
        <v>32</v>
      </c>
      <c r="R102" s="30"/>
    </row>
    <row r="103" s="2" customFormat="1" ht="22" customHeight="1" spans="1:18">
      <c r="A103" s="54" t="s">
        <v>389</v>
      </c>
      <c r="B103" s="25"/>
      <c r="C103" s="25" t="s">
        <v>22</v>
      </c>
      <c r="D103" s="25" t="s">
        <v>22</v>
      </c>
      <c r="E103" s="25" t="s">
        <v>22</v>
      </c>
      <c r="F103" s="25" t="s">
        <v>22</v>
      </c>
      <c r="G103" s="25" t="s">
        <v>22</v>
      </c>
      <c r="H103" s="25" t="s">
        <v>22</v>
      </c>
      <c r="I103" s="25">
        <f t="shared" ref="I103:N103" si="22">SUM(I110,I107,I109,I104)</f>
        <v>1218</v>
      </c>
      <c r="J103" s="25">
        <f t="shared" si="22"/>
        <v>300</v>
      </c>
      <c r="K103" s="25">
        <f t="shared" si="22"/>
        <v>0</v>
      </c>
      <c r="L103" s="25">
        <f t="shared" si="22"/>
        <v>638</v>
      </c>
      <c r="M103" s="25">
        <f t="shared" si="22"/>
        <v>200</v>
      </c>
      <c r="N103" s="25">
        <f t="shared" si="22"/>
        <v>80</v>
      </c>
      <c r="O103" s="25" t="s">
        <v>22</v>
      </c>
      <c r="P103" s="25" t="s">
        <v>22</v>
      </c>
      <c r="Q103" s="25" t="s">
        <v>22</v>
      </c>
      <c r="R103" s="30"/>
    </row>
    <row r="104" s="1" customFormat="1" ht="22" customHeight="1" spans="1:18">
      <c r="A104" s="53" t="s">
        <v>390</v>
      </c>
      <c r="B104" s="28">
        <f>SUM(B105:B106)</f>
        <v>2</v>
      </c>
      <c r="C104" s="28"/>
      <c r="D104" s="28" t="s">
        <v>391</v>
      </c>
      <c r="E104" s="28">
        <f t="shared" ref="E104:N104" si="23">SUM(E105:E106)</f>
        <v>806</v>
      </c>
      <c r="F104" s="27"/>
      <c r="G104" s="28"/>
      <c r="H104" s="28"/>
      <c r="I104" s="28">
        <f t="shared" si="23"/>
        <v>318</v>
      </c>
      <c r="J104" s="28">
        <f t="shared" si="23"/>
        <v>0</v>
      </c>
      <c r="K104" s="28">
        <f t="shared" si="23"/>
        <v>0</v>
      </c>
      <c r="L104" s="28">
        <f t="shared" si="23"/>
        <v>238</v>
      </c>
      <c r="M104" s="28">
        <f t="shared" si="23"/>
        <v>0</v>
      </c>
      <c r="N104" s="28">
        <f t="shared" si="23"/>
        <v>80</v>
      </c>
      <c r="O104" s="28" t="s">
        <v>168</v>
      </c>
      <c r="P104" s="28"/>
      <c r="Q104" s="28"/>
      <c r="R104" s="30"/>
    </row>
    <row r="105" s="5" customFormat="1" ht="22" customHeight="1" spans="1:18">
      <c r="A105" s="51" t="s">
        <v>404</v>
      </c>
      <c r="B105" s="34">
        <v>1</v>
      </c>
      <c r="C105" s="34" t="s">
        <v>26</v>
      </c>
      <c r="D105" s="34" t="s">
        <v>249</v>
      </c>
      <c r="E105" s="34">
        <v>800</v>
      </c>
      <c r="F105" s="33" t="s">
        <v>405</v>
      </c>
      <c r="G105" s="28" t="s">
        <v>36</v>
      </c>
      <c r="H105" s="34">
        <v>2025</v>
      </c>
      <c r="I105" s="57">
        <v>240</v>
      </c>
      <c r="J105" s="57"/>
      <c r="K105" s="57"/>
      <c r="L105" s="57">
        <v>160</v>
      </c>
      <c r="M105" s="57"/>
      <c r="N105" s="34">
        <v>80</v>
      </c>
      <c r="O105" s="34" t="s">
        <v>37</v>
      </c>
      <c r="P105" s="34" t="s">
        <v>81</v>
      </c>
      <c r="Q105" s="34" t="s">
        <v>32</v>
      </c>
      <c r="R105" s="34"/>
    </row>
    <row r="106" s="5" customFormat="1" ht="22" customHeight="1" spans="1:18">
      <c r="A106" s="51" t="s">
        <v>406</v>
      </c>
      <c r="B106" s="34">
        <v>1</v>
      </c>
      <c r="C106" s="34" t="s">
        <v>26</v>
      </c>
      <c r="D106" s="34" t="s">
        <v>395</v>
      </c>
      <c r="E106" s="34">
        <v>6</v>
      </c>
      <c r="F106" s="33" t="s">
        <v>407</v>
      </c>
      <c r="G106" s="28" t="s">
        <v>408</v>
      </c>
      <c r="H106" s="34">
        <v>2025</v>
      </c>
      <c r="I106" s="57">
        <v>78</v>
      </c>
      <c r="J106" s="57"/>
      <c r="K106" s="57"/>
      <c r="L106" s="57">
        <v>78</v>
      </c>
      <c r="M106" s="57"/>
      <c r="N106" s="34"/>
      <c r="O106" s="34" t="s">
        <v>37</v>
      </c>
      <c r="P106" s="34" t="s">
        <v>81</v>
      </c>
      <c r="Q106" s="34" t="s">
        <v>32</v>
      </c>
      <c r="R106" s="34"/>
    </row>
    <row r="107" s="1" customFormat="1" ht="22" customHeight="1" spans="1:18">
      <c r="A107" s="27" t="s">
        <v>409</v>
      </c>
      <c r="B107" s="28">
        <f>SUM(B108:B108)</f>
        <v>1</v>
      </c>
      <c r="C107" s="28" t="s">
        <v>26</v>
      </c>
      <c r="D107" s="28" t="s">
        <v>410</v>
      </c>
      <c r="E107" s="28">
        <f>SUM(E108:E108)</f>
        <v>10</v>
      </c>
      <c r="F107" s="27" t="s">
        <v>411</v>
      </c>
      <c r="G107" s="28" t="s">
        <v>36</v>
      </c>
      <c r="H107" s="28"/>
      <c r="I107" s="28">
        <f>SUM(I108:I109)</f>
        <v>400</v>
      </c>
      <c r="J107" s="28" t="s">
        <v>22</v>
      </c>
      <c r="K107" s="28">
        <f>SUM(K108:K108)</f>
        <v>0</v>
      </c>
      <c r="L107" s="28">
        <f>SUM(L108:L108)</f>
        <v>200</v>
      </c>
      <c r="M107" s="28">
        <f>SUM(M108:M108)</f>
        <v>200</v>
      </c>
      <c r="N107" s="28">
        <f>SUM(N108:N108)</f>
        <v>0</v>
      </c>
      <c r="O107" s="28" t="s">
        <v>412</v>
      </c>
      <c r="P107" s="27" t="s">
        <v>81</v>
      </c>
      <c r="Q107" s="27" t="s">
        <v>32</v>
      </c>
      <c r="R107" s="30"/>
    </row>
    <row r="108" s="5" customFormat="1" ht="22" customHeight="1" spans="1:18">
      <c r="A108" s="51" t="s">
        <v>415</v>
      </c>
      <c r="B108" s="34">
        <v>1</v>
      </c>
      <c r="C108" s="34" t="s">
        <v>26</v>
      </c>
      <c r="D108" s="34" t="s">
        <v>410</v>
      </c>
      <c r="E108" s="34">
        <v>10</v>
      </c>
      <c r="F108" s="33" t="s">
        <v>416</v>
      </c>
      <c r="G108" s="28" t="s">
        <v>36</v>
      </c>
      <c r="H108" s="34">
        <v>2025</v>
      </c>
      <c r="I108" s="57">
        <v>400</v>
      </c>
      <c r="J108" s="57">
        <v>0</v>
      </c>
      <c r="K108" s="57"/>
      <c r="L108" s="57">
        <v>200</v>
      </c>
      <c r="M108" s="57">
        <v>200</v>
      </c>
      <c r="N108" s="34">
        <v>0</v>
      </c>
      <c r="O108" s="34" t="s">
        <v>37</v>
      </c>
      <c r="P108" s="34" t="s">
        <v>81</v>
      </c>
      <c r="Q108" s="34" t="s">
        <v>134</v>
      </c>
      <c r="R108" s="34"/>
    </row>
    <row r="109" s="1" customFormat="1" ht="22" customHeight="1" spans="1:18">
      <c r="A109" s="27" t="s">
        <v>417</v>
      </c>
      <c r="B109" s="28"/>
      <c r="C109" s="28"/>
      <c r="D109" s="28" t="s">
        <v>66</v>
      </c>
      <c r="E109" s="28"/>
      <c r="F109" s="27" t="s">
        <v>418</v>
      </c>
      <c r="G109" s="28"/>
      <c r="H109" s="28"/>
      <c r="I109" s="28">
        <v>0</v>
      </c>
      <c r="J109" s="28" t="s">
        <v>22</v>
      </c>
      <c r="K109" s="28"/>
      <c r="L109" s="28"/>
      <c r="M109" s="28"/>
      <c r="N109" s="28"/>
      <c r="O109" s="28" t="s">
        <v>37</v>
      </c>
      <c r="P109" s="28"/>
      <c r="Q109" s="28"/>
      <c r="R109" s="30"/>
    </row>
    <row r="110" s="1" customFormat="1" ht="22" customHeight="1" spans="1:18">
      <c r="A110" s="27" t="s">
        <v>419</v>
      </c>
      <c r="B110" s="28">
        <f>SUM(B111:B112)</f>
        <v>2</v>
      </c>
      <c r="C110" s="28"/>
      <c r="D110" s="28" t="s">
        <v>410</v>
      </c>
      <c r="E110" s="28"/>
      <c r="F110" s="27" t="s">
        <v>420</v>
      </c>
      <c r="G110" s="28"/>
      <c r="H110" s="28"/>
      <c r="I110" s="28">
        <f t="shared" ref="I110:N110" si="24">SUM(I111:I112)</f>
        <v>500</v>
      </c>
      <c r="J110" s="28">
        <f t="shared" si="24"/>
        <v>300</v>
      </c>
      <c r="K110" s="28">
        <f t="shared" si="24"/>
        <v>0</v>
      </c>
      <c r="L110" s="28">
        <f t="shared" si="24"/>
        <v>200</v>
      </c>
      <c r="M110" s="28">
        <f t="shared" si="24"/>
        <v>0</v>
      </c>
      <c r="N110" s="28">
        <f t="shared" si="24"/>
        <v>0</v>
      </c>
      <c r="O110" s="28" t="s">
        <v>214</v>
      </c>
      <c r="P110" s="28"/>
      <c r="Q110" s="28"/>
      <c r="R110" s="30"/>
    </row>
    <row r="111" s="3" customFormat="1" ht="22" customHeight="1" spans="1:18">
      <c r="A111" s="29" t="s">
        <v>432</v>
      </c>
      <c r="B111" s="31">
        <v>1</v>
      </c>
      <c r="C111" s="31" t="s">
        <v>26</v>
      </c>
      <c r="D111" s="31" t="s">
        <v>121</v>
      </c>
      <c r="E111" s="31">
        <v>1</v>
      </c>
      <c r="F111" s="29" t="s">
        <v>433</v>
      </c>
      <c r="G111" s="31" t="s">
        <v>431</v>
      </c>
      <c r="H111" s="55">
        <v>2025</v>
      </c>
      <c r="I111" s="58">
        <v>300</v>
      </c>
      <c r="J111" s="31">
        <v>300</v>
      </c>
      <c r="K111" s="59"/>
      <c r="L111" s="59"/>
      <c r="M111" s="59"/>
      <c r="N111" s="31">
        <v>0</v>
      </c>
      <c r="O111" s="31" t="s">
        <v>214</v>
      </c>
      <c r="P111" s="31" t="s">
        <v>81</v>
      </c>
      <c r="Q111" s="31" t="s">
        <v>32</v>
      </c>
      <c r="R111" s="60"/>
    </row>
    <row r="112" s="3" customFormat="1" ht="22" customHeight="1" spans="1:18">
      <c r="A112" s="29" t="s">
        <v>423</v>
      </c>
      <c r="B112" s="31">
        <v>1</v>
      </c>
      <c r="C112" s="31" t="s">
        <v>26</v>
      </c>
      <c r="D112" s="31" t="s">
        <v>410</v>
      </c>
      <c r="E112" s="31">
        <v>1</v>
      </c>
      <c r="F112" s="29" t="s">
        <v>428</v>
      </c>
      <c r="G112" s="31" t="s">
        <v>431</v>
      </c>
      <c r="H112" s="55">
        <v>2025</v>
      </c>
      <c r="I112" s="58">
        <v>200</v>
      </c>
      <c r="J112" s="31"/>
      <c r="K112" s="59"/>
      <c r="L112" s="59">
        <v>200</v>
      </c>
      <c r="M112" s="59"/>
      <c r="N112" s="31">
        <v>0</v>
      </c>
      <c r="O112" s="31" t="s">
        <v>37</v>
      </c>
      <c r="P112" s="31" t="s">
        <v>81</v>
      </c>
      <c r="Q112" s="31" t="s">
        <v>32</v>
      </c>
      <c r="R112" s="60"/>
    </row>
    <row r="113" s="2" customFormat="1" ht="22" customHeight="1" spans="1:18">
      <c r="A113" s="26" t="s">
        <v>434</v>
      </c>
      <c r="B113" s="25"/>
      <c r="C113" s="25" t="s">
        <v>22</v>
      </c>
      <c r="D113" s="25" t="s">
        <v>22</v>
      </c>
      <c r="E113" s="25" t="s">
        <v>22</v>
      </c>
      <c r="F113" s="25" t="s">
        <v>22</v>
      </c>
      <c r="G113" s="25" t="s">
        <v>22</v>
      </c>
      <c r="H113" s="25" t="s">
        <v>22</v>
      </c>
      <c r="I113" s="25">
        <f t="shared" ref="I113:N113" si="25">SUM(I121,I120,I119,I118,I116,I114)</f>
        <v>3900</v>
      </c>
      <c r="J113" s="25">
        <f t="shared" si="25"/>
        <v>0</v>
      </c>
      <c r="K113" s="25">
        <f t="shared" si="25"/>
        <v>0</v>
      </c>
      <c r="L113" s="25">
        <f t="shared" si="25"/>
        <v>3400</v>
      </c>
      <c r="M113" s="25">
        <f t="shared" si="25"/>
        <v>500</v>
      </c>
      <c r="N113" s="25">
        <f t="shared" si="25"/>
        <v>0</v>
      </c>
      <c r="O113" s="25" t="s">
        <v>22</v>
      </c>
      <c r="P113" s="28"/>
      <c r="Q113" s="28"/>
      <c r="R113" s="30"/>
    </row>
    <row r="114" s="1" customFormat="1" ht="22" customHeight="1" spans="1:18">
      <c r="A114" s="50" t="s">
        <v>435</v>
      </c>
      <c r="B114" s="28">
        <f>SUM(B115:B115)</f>
        <v>1</v>
      </c>
      <c r="C114" s="28"/>
      <c r="D114" s="28" t="s">
        <v>66</v>
      </c>
      <c r="E114" s="28"/>
      <c r="F114" s="27"/>
      <c r="G114" s="28"/>
      <c r="H114" s="28"/>
      <c r="I114" s="28">
        <f>SUM(I115:I115)</f>
        <v>400</v>
      </c>
      <c r="J114" s="28">
        <v>0</v>
      </c>
      <c r="K114" s="28">
        <f>SUM(K115:K115)</f>
        <v>0</v>
      </c>
      <c r="L114" s="28">
        <f>SUM(L115:L115)</f>
        <v>400</v>
      </c>
      <c r="M114" s="28">
        <f>SUM(M115:M115)</f>
        <v>0</v>
      </c>
      <c r="N114" s="28">
        <f>SUM(N115:N115)</f>
        <v>0</v>
      </c>
      <c r="O114" s="28" t="s">
        <v>179</v>
      </c>
      <c r="P114" s="28"/>
      <c r="Q114" s="28"/>
      <c r="R114" s="30"/>
    </row>
    <row r="115" s="3" customFormat="1" ht="22" customHeight="1" spans="1:18">
      <c r="A115" s="52" t="s">
        <v>442</v>
      </c>
      <c r="B115" s="31">
        <v>1</v>
      </c>
      <c r="C115" s="31" t="s">
        <v>148</v>
      </c>
      <c r="D115" s="31" t="s">
        <v>66</v>
      </c>
      <c r="E115" s="31">
        <v>1</v>
      </c>
      <c r="F115" s="29" t="s">
        <v>443</v>
      </c>
      <c r="G115" s="28" t="s">
        <v>431</v>
      </c>
      <c r="H115" s="31">
        <v>2025</v>
      </c>
      <c r="I115" s="31">
        <v>400</v>
      </c>
      <c r="J115" s="31">
        <v>0</v>
      </c>
      <c r="K115" s="31"/>
      <c r="L115" s="31">
        <v>400</v>
      </c>
      <c r="M115" s="31"/>
      <c r="N115" s="31">
        <v>0</v>
      </c>
      <c r="O115" s="31" t="s">
        <v>179</v>
      </c>
      <c r="P115" s="31" t="s">
        <v>81</v>
      </c>
      <c r="Q115" s="31" t="s">
        <v>32</v>
      </c>
      <c r="R115" s="29"/>
    </row>
    <row r="116" s="1" customFormat="1" ht="22" customHeight="1" spans="1:18">
      <c r="A116" s="50" t="s">
        <v>444</v>
      </c>
      <c r="B116" s="28">
        <f>SUM(B117:B117)</f>
        <v>1</v>
      </c>
      <c r="C116" s="28"/>
      <c r="D116" s="28" t="s">
        <v>66</v>
      </c>
      <c r="E116" s="28"/>
      <c r="F116" s="27"/>
      <c r="G116" s="28"/>
      <c r="H116" s="28"/>
      <c r="I116" s="28">
        <f>SUM(I117:I117)</f>
        <v>2000</v>
      </c>
      <c r="J116" s="28">
        <v>0</v>
      </c>
      <c r="K116" s="28">
        <f>SUM(K117:K117)</f>
        <v>0</v>
      </c>
      <c r="L116" s="28">
        <f>SUM(L117:L117)</f>
        <v>2000</v>
      </c>
      <c r="M116" s="28"/>
      <c r="N116" s="28">
        <f>SUM(N117:N117)</f>
        <v>0</v>
      </c>
      <c r="O116" s="28" t="s">
        <v>179</v>
      </c>
      <c r="P116" s="28"/>
      <c r="Q116" s="28"/>
      <c r="R116" s="30"/>
    </row>
    <row r="117" s="1" customFormat="1" ht="22" customHeight="1" spans="1:18">
      <c r="A117" s="50" t="s">
        <v>450</v>
      </c>
      <c r="B117" s="28">
        <v>1</v>
      </c>
      <c r="C117" s="28" t="s">
        <v>148</v>
      </c>
      <c r="D117" s="28" t="s">
        <v>66</v>
      </c>
      <c r="E117" s="28">
        <v>2</v>
      </c>
      <c r="F117" s="27" t="s">
        <v>451</v>
      </c>
      <c r="G117" s="28" t="s">
        <v>452</v>
      </c>
      <c r="H117" s="28">
        <v>2025</v>
      </c>
      <c r="I117" s="28">
        <v>2000</v>
      </c>
      <c r="J117" s="28">
        <v>0</v>
      </c>
      <c r="K117" s="28"/>
      <c r="L117" s="28">
        <v>2000</v>
      </c>
      <c r="M117" s="28"/>
      <c r="N117" s="28">
        <v>0</v>
      </c>
      <c r="O117" s="28" t="s">
        <v>179</v>
      </c>
      <c r="P117" s="28" t="s">
        <v>81</v>
      </c>
      <c r="Q117" s="28" t="s">
        <v>32</v>
      </c>
      <c r="R117" s="30"/>
    </row>
    <row r="118" s="1" customFormat="1" ht="22" customHeight="1" spans="1:18">
      <c r="A118" s="50" t="s">
        <v>453</v>
      </c>
      <c r="B118" s="28"/>
      <c r="C118" s="28" t="s">
        <v>139</v>
      </c>
      <c r="D118" s="28" t="s">
        <v>66</v>
      </c>
      <c r="E118" s="28"/>
      <c r="F118" s="27"/>
      <c r="G118" s="28"/>
      <c r="H118" s="28"/>
      <c r="I118" s="28"/>
      <c r="J118" s="28">
        <v>0</v>
      </c>
      <c r="K118" s="28"/>
      <c r="L118" s="28"/>
      <c r="M118" s="28"/>
      <c r="N118" s="28"/>
      <c r="O118" s="28" t="s">
        <v>182</v>
      </c>
      <c r="P118" s="28"/>
      <c r="Q118" s="28"/>
      <c r="R118" s="30"/>
    </row>
    <row r="119" s="1" customFormat="1" ht="22" customHeight="1" spans="1:18">
      <c r="A119" s="50" t="s">
        <v>454</v>
      </c>
      <c r="B119" s="28" t="e">
        <f>SUM(#REF!)</f>
        <v>#REF!</v>
      </c>
      <c r="C119" s="28" t="s">
        <v>26</v>
      </c>
      <c r="D119" s="28" t="s">
        <v>66</v>
      </c>
      <c r="E119" s="28"/>
      <c r="F119" s="27" t="s">
        <v>455</v>
      </c>
      <c r="G119" s="28"/>
      <c r="H119" s="28"/>
      <c r="I119" s="28"/>
      <c r="J119" s="28">
        <v>0</v>
      </c>
      <c r="K119" s="28"/>
      <c r="L119" s="28"/>
      <c r="M119" s="28"/>
      <c r="N119" s="28"/>
      <c r="O119" s="28" t="s">
        <v>456</v>
      </c>
      <c r="P119" s="28"/>
      <c r="Q119" s="28" t="s">
        <v>32</v>
      </c>
      <c r="R119" s="30"/>
    </row>
    <row r="120" s="10" customFormat="1" ht="22" customHeight="1" spans="1:18">
      <c r="A120" s="50" t="s">
        <v>467</v>
      </c>
      <c r="B120" s="28" t="e">
        <f>SUM(#REF!)</f>
        <v>#REF!</v>
      </c>
      <c r="C120" s="28"/>
      <c r="D120" s="28" t="s">
        <v>66</v>
      </c>
      <c r="E120" s="28"/>
      <c r="F120" s="27"/>
      <c r="G120" s="28"/>
      <c r="H120" s="28"/>
      <c r="I120" s="28"/>
      <c r="J120" s="28">
        <v>0</v>
      </c>
      <c r="K120" s="28"/>
      <c r="L120" s="28"/>
      <c r="M120" s="28"/>
      <c r="N120" s="28"/>
      <c r="O120" s="28" t="s">
        <v>456</v>
      </c>
      <c r="P120" s="28"/>
      <c r="Q120" s="28"/>
      <c r="R120" s="28"/>
    </row>
    <row r="121" s="1" customFormat="1" ht="35" customHeight="1" spans="1:18">
      <c r="A121" s="50" t="s">
        <v>473</v>
      </c>
      <c r="B121" s="28">
        <f>SUM(B122:B122)</f>
        <v>1</v>
      </c>
      <c r="C121" s="28"/>
      <c r="D121" s="28" t="s">
        <v>66</v>
      </c>
      <c r="E121" s="28">
        <f t="shared" ref="E121:N121" si="26">SUM(E122:E122)</f>
        <v>1</v>
      </c>
      <c r="F121" s="33" t="s">
        <v>474</v>
      </c>
      <c r="G121" s="28"/>
      <c r="H121" s="28"/>
      <c r="I121" s="28">
        <f t="shared" si="26"/>
        <v>1500</v>
      </c>
      <c r="J121" s="28">
        <f t="shared" si="26"/>
        <v>0</v>
      </c>
      <c r="K121" s="28">
        <f t="shared" si="26"/>
        <v>0</v>
      </c>
      <c r="L121" s="28">
        <f t="shared" si="26"/>
        <v>1000</v>
      </c>
      <c r="M121" s="28">
        <f t="shared" si="26"/>
        <v>500</v>
      </c>
      <c r="N121" s="28">
        <f t="shared" si="26"/>
        <v>0</v>
      </c>
      <c r="O121" s="28" t="s">
        <v>475</v>
      </c>
      <c r="P121" s="28"/>
      <c r="Q121" s="28"/>
      <c r="R121" s="30"/>
    </row>
    <row r="122" s="10" customFormat="1" ht="42" customHeight="1" spans="1:18">
      <c r="A122" s="27" t="s">
        <v>478</v>
      </c>
      <c r="B122" s="28">
        <v>1</v>
      </c>
      <c r="C122" s="28" t="s">
        <v>26</v>
      </c>
      <c r="D122" s="28" t="s">
        <v>121</v>
      </c>
      <c r="E122" s="28">
        <v>1</v>
      </c>
      <c r="F122" s="33" t="s">
        <v>479</v>
      </c>
      <c r="G122" s="28" t="s">
        <v>36</v>
      </c>
      <c r="H122" s="28">
        <v>2025</v>
      </c>
      <c r="I122" s="28">
        <f>SUM(J122:N122)</f>
        <v>1500</v>
      </c>
      <c r="J122" s="28">
        <v>0</v>
      </c>
      <c r="K122" s="28"/>
      <c r="L122" s="28">
        <v>1000</v>
      </c>
      <c r="M122" s="28">
        <v>500</v>
      </c>
      <c r="N122" s="28">
        <v>0</v>
      </c>
      <c r="O122" s="28" t="s">
        <v>480</v>
      </c>
      <c r="P122" s="28" t="s">
        <v>81</v>
      </c>
      <c r="Q122" s="28" t="s">
        <v>134</v>
      </c>
      <c r="R122" s="30"/>
    </row>
    <row r="123" s="2" customFormat="1" ht="22" customHeight="1" spans="1:18">
      <c r="A123" s="26" t="s">
        <v>481</v>
      </c>
      <c r="B123" s="25">
        <f>B124+B126+B132+B139</f>
        <v>3</v>
      </c>
      <c r="C123" s="25" t="s">
        <v>22</v>
      </c>
      <c r="D123" s="25" t="s">
        <v>22</v>
      </c>
      <c r="E123" s="25" t="s">
        <v>22</v>
      </c>
      <c r="F123" s="26" t="s">
        <v>22</v>
      </c>
      <c r="G123" s="25" t="s">
        <v>22</v>
      </c>
      <c r="H123" s="25" t="s">
        <v>22</v>
      </c>
      <c r="I123" s="25">
        <f t="shared" ref="I123:N123" si="27">I124+I126+I132+I139</f>
        <v>116</v>
      </c>
      <c r="J123" s="25">
        <f>J126+J132+J139</f>
        <v>40</v>
      </c>
      <c r="K123" s="25">
        <f t="shared" si="27"/>
        <v>0</v>
      </c>
      <c r="L123" s="25">
        <f t="shared" si="27"/>
        <v>66</v>
      </c>
      <c r="M123" s="25">
        <f t="shared" si="27"/>
        <v>10</v>
      </c>
      <c r="N123" s="25">
        <f t="shared" si="27"/>
        <v>0</v>
      </c>
      <c r="O123" s="25" t="s">
        <v>22</v>
      </c>
      <c r="P123" s="28"/>
      <c r="Q123" s="28"/>
      <c r="R123" s="30"/>
    </row>
    <row r="124" s="2" customFormat="1" ht="22" customHeight="1" spans="1:18">
      <c r="A124" s="26" t="s">
        <v>482</v>
      </c>
      <c r="B124" s="28">
        <f>SUM(B125:B125)</f>
        <v>1</v>
      </c>
      <c r="C124" s="28"/>
      <c r="D124" s="28" t="s">
        <v>249</v>
      </c>
      <c r="E124" s="28">
        <f>SUM(E125:E125)</f>
        <v>40</v>
      </c>
      <c r="F124" s="27" t="s">
        <v>483</v>
      </c>
      <c r="G124" s="28"/>
      <c r="H124" s="28"/>
      <c r="I124" s="28">
        <f>SUM(I125:I125)</f>
        <v>56</v>
      </c>
      <c r="J124" s="28">
        <v>0</v>
      </c>
      <c r="K124" s="28">
        <f>SUM(K125:K125)</f>
        <v>0</v>
      </c>
      <c r="L124" s="28">
        <f>SUM(L125:L125)</f>
        <v>56</v>
      </c>
      <c r="M124" s="28">
        <f>SUM(M125:M125)</f>
        <v>0</v>
      </c>
      <c r="N124" s="28">
        <f>SUM(N125:N125)</f>
        <v>0</v>
      </c>
      <c r="O124" s="28" t="s">
        <v>484</v>
      </c>
      <c r="P124" s="28"/>
      <c r="Q124" s="28"/>
      <c r="R124" s="30"/>
    </row>
    <row r="125" s="2" customFormat="1" ht="22" customHeight="1" spans="1:18">
      <c r="A125" s="30" t="s">
        <v>491</v>
      </c>
      <c r="B125" s="25">
        <v>1</v>
      </c>
      <c r="C125" s="28" t="s">
        <v>139</v>
      </c>
      <c r="D125" s="28" t="s">
        <v>249</v>
      </c>
      <c r="E125" s="28">
        <v>40</v>
      </c>
      <c r="F125" s="27" t="s">
        <v>486</v>
      </c>
      <c r="G125" s="56" t="s">
        <v>36</v>
      </c>
      <c r="H125" s="28">
        <v>2025</v>
      </c>
      <c r="I125" s="28">
        <v>56</v>
      </c>
      <c r="J125" s="28">
        <v>0</v>
      </c>
      <c r="K125" s="28"/>
      <c r="L125" s="28">
        <v>56</v>
      </c>
      <c r="M125" s="28"/>
      <c r="N125" s="28">
        <v>0</v>
      </c>
      <c r="O125" s="28" t="s">
        <v>487</v>
      </c>
      <c r="P125" s="28" t="s">
        <v>217</v>
      </c>
      <c r="Q125" s="28" t="s">
        <v>32</v>
      </c>
      <c r="R125" s="30"/>
    </row>
    <row r="126" s="2" customFormat="1" ht="22" customHeight="1" spans="1:18">
      <c r="A126" s="26" t="s">
        <v>492</v>
      </c>
      <c r="B126" s="25">
        <f>B127+B129+B130</f>
        <v>2</v>
      </c>
      <c r="C126" s="28" t="s">
        <v>22</v>
      </c>
      <c r="D126" s="28" t="s">
        <v>22</v>
      </c>
      <c r="E126" s="28" t="s">
        <v>22</v>
      </c>
      <c r="F126" s="27" t="s">
        <v>22</v>
      </c>
      <c r="G126" s="28" t="s">
        <v>22</v>
      </c>
      <c r="H126" s="28" t="s">
        <v>22</v>
      </c>
      <c r="I126" s="28">
        <f t="shared" ref="I126:M126" si="28">I127+I129+I130</f>
        <v>60</v>
      </c>
      <c r="J126" s="28">
        <f>J127+J129</f>
        <v>40</v>
      </c>
      <c r="K126" s="28">
        <f t="shared" si="28"/>
        <v>0</v>
      </c>
      <c r="L126" s="28">
        <f t="shared" si="28"/>
        <v>10</v>
      </c>
      <c r="M126" s="28">
        <f t="shared" si="28"/>
        <v>10</v>
      </c>
      <c r="N126" s="28">
        <v>0</v>
      </c>
      <c r="O126" s="28" t="s">
        <v>22</v>
      </c>
      <c r="P126" s="28"/>
      <c r="Q126" s="28"/>
      <c r="R126" s="30"/>
    </row>
    <row r="127" s="1" customFormat="1" ht="22" customHeight="1" spans="1:18">
      <c r="A127" s="50" t="s">
        <v>493</v>
      </c>
      <c r="B127" s="28">
        <f>SUM(B128:B128)</f>
        <v>1</v>
      </c>
      <c r="C127" s="28"/>
      <c r="D127" s="28" t="s">
        <v>66</v>
      </c>
      <c r="E127" s="28">
        <v>4</v>
      </c>
      <c r="F127" s="27" t="s">
        <v>494</v>
      </c>
      <c r="G127" s="28"/>
      <c r="H127" s="28"/>
      <c r="I127" s="28">
        <f>SUM(I128:I128)</f>
        <v>40</v>
      </c>
      <c r="J127" s="28">
        <f>SUM(J128:J128)</f>
        <v>40</v>
      </c>
      <c r="K127" s="28"/>
      <c r="L127" s="28"/>
      <c r="M127" s="28"/>
      <c r="N127" s="28">
        <f>SUM(N128:N128)</f>
        <v>0</v>
      </c>
      <c r="O127" s="28" t="s">
        <v>495</v>
      </c>
      <c r="P127" s="28"/>
      <c r="Q127" s="28"/>
      <c r="R127" s="30"/>
    </row>
    <row r="128" s="1" customFormat="1" ht="22" customHeight="1" spans="1:18">
      <c r="A128" s="50" t="s">
        <v>500</v>
      </c>
      <c r="B128" s="28">
        <v>1</v>
      </c>
      <c r="C128" s="28" t="s">
        <v>26</v>
      </c>
      <c r="D128" s="28" t="s">
        <v>66</v>
      </c>
      <c r="E128" s="28">
        <v>1</v>
      </c>
      <c r="F128" s="30" t="s">
        <v>497</v>
      </c>
      <c r="G128" s="56" t="s">
        <v>36</v>
      </c>
      <c r="H128" s="28">
        <v>2025</v>
      </c>
      <c r="I128" s="59">
        <v>40</v>
      </c>
      <c r="J128" s="59">
        <v>40</v>
      </c>
      <c r="K128" s="28"/>
      <c r="L128" s="28"/>
      <c r="M128" s="28"/>
      <c r="N128" s="28">
        <v>0</v>
      </c>
      <c r="O128" s="28" t="s">
        <v>501</v>
      </c>
      <c r="P128" s="28" t="s">
        <v>217</v>
      </c>
      <c r="Q128" s="28" t="s">
        <v>32</v>
      </c>
      <c r="R128" s="30"/>
    </row>
    <row r="129" s="1" customFormat="1" ht="22" customHeight="1" spans="1:18">
      <c r="A129" s="50" t="s">
        <v>502</v>
      </c>
      <c r="B129" s="28">
        <v>0</v>
      </c>
      <c r="C129" s="28"/>
      <c r="D129" s="28" t="s">
        <v>173</v>
      </c>
      <c r="E129" s="28">
        <v>0</v>
      </c>
      <c r="F129" s="27"/>
      <c r="G129" s="28"/>
      <c r="H129" s="28"/>
      <c r="I129" s="28">
        <v>0</v>
      </c>
      <c r="J129" s="28">
        <v>0</v>
      </c>
      <c r="K129" s="28"/>
      <c r="L129" s="28"/>
      <c r="M129" s="28"/>
      <c r="N129" s="28">
        <v>0</v>
      </c>
      <c r="O129" s="28" t="s">
        <v>495</v>
      </c>
      <c r="P129" s="28"/>
      <c r="Q129" s="28"/>
      <c r="R129" s="30"/>
    </row>
    <row r="130" s="1" customFormat="1" ht="22" customHeight="1" spans="1:18">
      <c r="A130" s="50" t="s">
        <v>503</v>
      </c>
      <c r="B130" s="28">
        <f>SUM(B131:B131)</f>
        <v>1</v>
      </c>
      <c r="C130" s="28"/>
      <c r="D130" s="28" t="s">
        <v>66</v>
      </c>
      <c r="E130" s="28"/>
      <c r="F130" s="27"/>
      <c r="G130" s="28"/>
      <c r="H130" s="28"/>
      <c r="I130" s="28">
        <f>SUM(I131:I131)</f>
        <v>20</v>
      </c>
      <c r="J130" s="28">
        <v>0</v>
      </c>
      <c r="K130" s="28">
        <f>SUM(K131:K131)</f>
        <v>0</v>
      </c>
      <c r="L130" s="28">
        <f>SUM(L131:L131)</f>
        <v>10</v>
      </c>
      <c r="M130" s="28">
        <f>SUM(M131:M131)</f>
        <v>10</v>
      </c>
      <c r="N130" s="28">
        <f>SUM(N131:N131)</f>
        <v>0</v>
      </c>
      <c r="O130" s="28" t="s">
        <v>504</v>
      </c>
      <c r="P130" s="28"/>
      <c r="Q130" s="28"/>
      <c r="R130" s="30"/>
    </row>
    <row r="131" s="1" customFormat="1" ht="30" customHeight="1" spans="1:18">
      <c r="A131" s="50" t="s">
        <v>505</v>
      </c>
      <c r="B131" s="28">
        <v>1</v>
      </c>
      <c r="C131" s="28" t="s">
        <v>26</v>
      </c>
      <c r="D131" s="28" t="s">
        <v>395</v>
      </c>
      <c r="E131" s="28">
        <v>2</v>
      </c>
      <c r="F131" s="27" t="s">
        <v>516</v>
      </c>
      <c r="G131" s="56" t="s">
        <v>36</v>
      </c>
      <c r="H131" s="28">
        <v>2025</v>
      </c>
      <c r="I131" s="28">
        <v>20</v>
      </c>
      <c r="J131" s="28">
        <v>0</v>
      </c>
      <c r="K131" s="28"/>
      <c r="L131" s="28">
        <v>10</v>
      </c>
      <c r="M131" s="28">
        <v>10</v>
      </c>
      <c r="N131" s="28">
        <v>0</v>
      </c>
      <c r="O131" s="28" t="s">
        <v>517</v>
      </c>
      <c r="P131" s="28" t="s">
        <v>81</v>
      </c>
      <c r="Q131" s="28" t="s">
        <v>32</v>
      </c>
      <c r="R131" s="30"/>
    </row>
    <row r="132" s="2" customFormat="1" ht="22" customHeight="1" spans="1:18">
      <c r="A132" s="26" t="s">
        <v>518</v>
      </c>
      <c r="B132" s="28"/>
      <c r="C132" s="28" t="s">
        <v>22</v>
      </c>
      <c r="D132" s="28" t="s">
        <v>22</v>
      </c>
      <c r="E132" s="28" t="s">
        <v>22</v>
      </c>
      <c r="F132" s="27" t="s">
        <v>22</v>
      </c>
      <c r="G132" s="28" t="s">
        <v>22</v>
      </c>
      <c r="H132" s="28" t="s">
        <v>22</v>
      </c>
      <c r="I132" s="28">
        <f>I133+I134+I135+I136+I137+I138</f>
        <v>0</v>
      </c>
      <c r="J132" s="28">
        <v>0</v>
      </c>
      <c r="K132" s="28"/>
      <c r="L132" s="28"/>
      <c r="M132" s="28"/>
      <c r="N132" s="28">
        <f>N133+N134+N135+N136+N137+N138</f>
        <v>0</v>
      </c>
      <c r="O132" s="28" t="s">
        <v>22</v>
      </c>
      <c r="P132" s="28"/>
      <c r="Q132" s="28"/>
      <c r="R132" s="30"/>
    </row>
    <row r="133" s="2" customFormat="1" ht="22" customHeight="1" spans="1:18">
      <c r="A133" s="50" t="s">
        <v>519</v>
      </c>
      <c r="B133" s="25"/>
      <c r="C133" s="28"/>
      <c r="D133" s="28"/>
      <c r="E133" s="25"/>
      <c r="F133" s="30"/>
      <c r="G133" s="28"/>
      <c r="H133" s="28"/>
      <c r="I133" s="28"/>
      <c r="J133" s="28"/>
      <c r="K133" s="28"/>
      <c r="L133" s="28"/>
      <c r="M133" s="28"/>
      <c r="N133" s="28"/>
      <c r="O133" s="28"/>
      <c r="P133" s="28"/>
      <c r="Q133" s="28"/>
      <c r="R133" s="30"/>
    </row>
    <row r="134" s="2" customFormat="1" ht="22" customHeight="1" spans="1:18">
      <c r="A134" s="50" t="s">
        <v>520</v>
      </c>
      <c r="B134" s="30"/>
      <c r="C134" s="28"/>
      <c r="D134" s="28"/>
      <c r="E134" s="28"/>
      <c r="F134" s="30"/>
      <c r="G134" s="28"/>
      <c r="H134" s="28"/>
      <c r="I134" s="28"/>
      <c r="J134" s="28"/>
      <c r="K134" s="28"/>
      <c r="L134" s="28"/>
      <c r="M134" s="28"/>
      <c r="N134" s="28"/>
      <c r="O134" s="28"/>
      <c r="P134" s="28"/>
      <c r="Q134" s="28"/>
      <c r="R134" s="30"/>
    </row>
    <row r="135" s="2" customFormat="1" ht="22" customHeight="1" spans="1:18">
      <c r="A135" s="50" t="s">
        <v>521</v>
      </c>
      <c r="B135" s="28"/>
      <c r="C135" s="28"/>
      <c r="D135" s="28"/>
      <c r="E135" s="28"/>
      <c r="F135" s="61"/>
      <c r="G135" s="28"/>
      <c r="H135" s="28"/>
      <c r="I135" s="28"/>
      <c r="J135" s="28"/>
      <c r="K135" s="28"/>
      <c r="L135" s="28"/>
      <c r="M135" s="28"/>
      <c r="N135" s="28"/>
      <c r="O135" s="28"/>
      <c r="P135" s="28"/>
      <c r="Q135" s="28"/>
      <c r="R135" s="30"/>
    </row>
    <row r="136" s="2" customFormat="1" ht="22" customHeight="1" spans="1:18">
      <c r="A136" s="50" t="s">
        <v>522</v>
      </c>
      <c r="B136" s="25"/>
      <c r="C136" s="28"/>
      <c r="D136" s="28"/>
      <c r="E136" s="25"/>
      <c r="F136" s="26"/>
      <c r="G136" s="25"/>
      <c r="H136" s="25"/>
      <c r="I136" s="25"/>
      <c r="J136" s="28"/>
      <c r="K136" s="25"/>
      <c r="L136" s="25"/>
      <c r="M136" s="25"/>
      <c r="N136" s="25"/>
      <c r="O136" s="28"/>
      <c r="P136" s="28"/>
      <c r="Q136" s="28"/>
      <c r="R136" s="30"/>
    </row>
    <row r="137" s="2" customFormat="1" ht="22" customHeight="1" spans="1:18">
      <c r="A137" s="50" t="s">
        <v>523</v>
      </c>
      <c r="B137" s="25"/>
      <c r="C137" s="28"/>
      <c r="D137" s="28"/>
      <c r="E137" s="25"/>
      <c r="F137" s="26"/>
      <c r="G137" s="25"/>
      <c r="H137" s="25"/>
      <c r="I137" s="25"/>
      <c r="J137" s="28"/>
      <c r="K137" s="25"/>
      <c r="L137" s="25"/>
      <c r="M137" s="25"/>
      <c r="N137" s="25"/>
      <c r="O137" s="28"/>
      <c r="P137" s="28"/>
      <c r="Q137" s="28"/>
      <c r="R137" s="30"/>
    </row>
    <row r="138" s="2" customFormat="1" ht="22" customHeight="1" spans="1:18">
      <c r="A138" s="50" t="s">
        <v>524</v>
      </c>
      <c r="B138" s="25"/>
      <c r="C138" s="28"/>
      <c r="D138" s="28"/>
      <c r="E138" s="25"/>
      <c r="F138" s="26"/>
      <c r="G138" s="25"/>
      <c r="H138" s="25"/>
      <c r="I138" s="25"/>
      <c r="J138" s="28"/>
      <c r="K138" s="25"/>
      <c r="L138" s="25"/>
      <c r="M138" s="25"/>
      <c r="N138" s="25"/>
      <c r="O138" s="28"/>
      <c r="P138" s="28"/>
      <c r="Q138" s="28"/>
      <c r="R138" s="30"/>
    </row>
    <row r="139" s="2" customFormat="1" ht="22" customHeight="1" spans="1:18">
      <c r="A139" s="26" t="s">
        <v>525</v>
      </c>
      <c r="B139" s="25"/>
      <c r="C139" s="25"/>
      <c r="D139" s="25"/>
      <c r="E139" s="25"/>
      <c r="F139" s="26"/>
      <c r="G139" s="25"/>
      <c r="H139" s="25"/>
      <c r="I139" s="25"/>
      <c r="J139" s="25"/>
      <c r="K139" s="25"/>
      <c r="L139" s="25"/>
      <c r="M139" s="25"/>
      <c r="N139" s="25"/>
      <c r="O139" s="25"/>
      <c r="P139" s="28"/>
      <c r="Q139" s="28"/>
      <c r="R139" s="30"/>
    </row>
    <row r="140" s="1" customFormat="1" ht="22" customHeight="1" spans="1:18">
      <c r="A140" s="50" t="s">
        <v>526</v>
      </c>
      <c r="B140" s="28"/>
      <c r="C140" s="28"/>
      <c r="D140" s="28"/>
      <c r="E140" s="28"/>
      <c r="F140" s="27"/>
      <c r="G140" s="28"/>
      <c r="H140" s="28"/>
      <c r="I140" s="28"/>
      <c r="J140" s="28"/>
      <c r="K140" s="28"/>
      <c r="L140" s="28"/>
      <c r="M140" s="28"/>
      <c r="N140" s="28"/>
      <c r="O140" s="28"/>
      <c r="P140" s="28"/>
      <c r="Q140" s="28"/>
      <c r="R140" s="30"/>
    </row>
    <row r="141" s="1" customFormat="1" ht="22" customHeight="1" spans="1:18">
      <c r="A141" s="50" t="s">
        <v>527</v>
      </c>
      <c r="B141" s="28"/>
      <c r="C141" s="28"/>
      <c r="D141" s="28"/>
      <c r="E141" s="28"/>
      <c r="F141" s="27"/>
      <c r="G141" s="28"/>
      <c r="H141" s="28"/>
      <c r="I141" s="28"/>
      <c r="J141" s="28"/>
      <c r="K141" s="28"/>
      <c r="L141" s="28"/>
      <c r="M141" s="28"/>
      <c r="N141" s="28"/>
      <c r="O141" s="28"/>
      <c r="P141" s="28"/>
      <c r="Q141" s="28"/>
      <c r="R141" s="30"/>
    </row>
    <row r="142" s="1" customFormat="1" ht="22" customHeight="1" spans="1:18">
      <c r="A142" s="50" t="s">
        <v>528</v>
      </c>
      <c r="B142" s="28"/>
      <c r="C142" s="28"/>
      <c r="D142" s="28"/>
      <c r="E142" s="28"/>
      <c r="F142" s="27"/>
      <c r="G142" s="28"/>
      <c r="H142" s="28"/>
      <c r="I142" s="28"/>
      <c r="J142" s="28"/>
      <c r="K142" s="28"/>
      <c r="L142" s="28"/>
      <c r="M142" s="28"/>
      <c r="N142" s="28"/>
      <c r="O142" s="28"/>
      <c r="P142" s="28"/>
      <c r="Q142" s="28"/>
      <c r="R142" s="30"/>
    </row>
    <row r="143" s="1" customFormat="1" ht="22" customHeight="1" spans="1:18">
      <c r="A143" s="50" t="s">
        <v>529</v>
      </c>
      <c r="B143" s="28"/>
      <c r="C143" s="28"/>
      <c r="D143" s="28"/>
      <c r="E143" s="28"/>
      <c r="F143" s="27"/>
      <c r="G143" s="28"/>
      <c r="H143" s="28"/>
      <c r="I143" s="28"/>
      <c r="J143" s="28"/>
      <c r="K143" s="28"/>
      <c r="L143" s="28"/>
      <c r="M143" s="28"/>
      <c r="N143" s="28"/>
      <c r="O143" s="28"/>
      <c r="P143" s="28"/>
      <c r="Q143" s="28"/>
      <c r="R143" s="30"/>
    </row>
    <row r="144" s="1" customFormat="1" ht="22" customHeight="1" spans="1:18">
      <c r="A144" s="50" t="s">
        <v>530</v>
      </c>
      <c r="B144" s="28"/>
      <c r="C144" s="28"/>
      <c r="D144" s="28"/>
      <c r="E144" s="28"/>
      <c r="F144" s="27"/>
      <c r="G144" s="28"/>
      <c r="H144" s="28"/>
      <c r="I144" s="28"/>
      <c r="J144" s="28"/>
      <c r="K144" s="28"/>
      <c r="L144" s="28"/>
      <c r="M144" s="28"/>
      <c r="N144" s="28"/>
      <c r="O144" s="28"/>
      <c r="P144" s="28"/>
      <c r="Q144" s="28"/>
      <c r="R144" s="30"/>
    </row>
    <row r="145" s="2" customFormat="1" ht="22" customHeight="1" spans="1:18">
      <c r="A145" s="26" t="s">
        <v>531</v>
      </c>
      <c r="B145" s="25">
        <f>B146+B150</f>
        <v>0</v>
      </c>
      <c r="C145" s="25" t="s">
        <v>22</v>
      </c>
      <c r="D145" s="25" t="s">
        <v>22</v>
      </c>
      <c r="E145" s="25" t="s">
        <v>22</v>
      </c>
      <c r="F145" s="26" t="s">
        <v>22</v>
      </c>
      <c r="G145" s="25" t="s">
        <v>22</v>
      </c>
      <c r="H145" s="25" t="s">
        <v>22</v>
      </c>
      <c r="I145" s="25">
        <f t="shared" ref="I145:N145" si="29">I146+I150</f>
        <v>0</v>
      </c>
      <c r="J145" s="25">
        <f t="shared" si="29"/>
        <v>0</v>
      </c>
      <c r="K145" s="25">
        <f t="shared" si="29"/>
        <v>0</v>
      </c>
      <c r="L145" s="25">
        <f t="shared" si="29"/>
        <v>0</v>
      </c>
      <c r="M145" s="25">
        <f t="shared" si="29"/>
        <v>0</v>
      </c>
      <c r="N145" s="25">
        <f t="shared" si="29"/>
        <v>0</v>
      </c>
      <c r="O145" s="25" t="s">
        <v>22</v>
      </c>
      <c r="P145" s="28"/>
      <c r="Q145" s="28"/>
      <c r="R145" s="30"/>
    </row>
    <row r="146" s="2" customFormat="1" ht="22" customHeight="1" spans="1:18">
      <c r="A146" s="62" t="s">
        <v>532</v>
      </c>
      <c r="B146" s="25">
        <f>B147+B148+B149</f>
        <v>0</v>
      </c>
      <c r="C146" s="25" t="s">
        <v>22</v>
      </c>
      <c r="D146" s="25" t="s">
        <v>22</v>
      </c>
      <c r="E146" s="25" t="s">
        <v>22</v>
      </c>
      <c r="F146" s="26" t="s">
        <v>22</v>
      </c>
      <c r="G146" s="25" t="s">
        <v>22</v>
      </c>
      <c r="H146" s="25" t="s">
        <v>22</v>
      </c>
      <c r="I146" s="25">
        <f t="shared" ref="I146:N146" si="30">I147+I148+I149</f>
        <v>0</v>
      </c>
      <c r="J146" s="25">
        <v>0</v>
      </c>
      <c r="K146" s="25">
        <f t="shared" si="30"/>
        <v>0</v>
      </c>
      <c r="L146" s="25">
        <f t="shared" si="30"/>
        <v>0</v>
      </c>
      <c r="M146" s="25">
        <f t="shared" si="30"/>
        <v>0</v>
      </c>
      <c r="N146" s="25">
        <f t="shared" si="30"/>
        <v>0</v>
      </c>
      <c r="O146" s="25" t="s">
        <v>22</v>
      </c>
      <c r="P146" s="28"/>
      <c r="Q146" s="28"/>
      <c r="R146" s="30"/>
    </row>
    <row r="147" s="2" customFormat="1" ht="22" customHeight="1" spans="1:18">
      <c r="A147" s="63" t="s">
        <v>533</v>
      </c>
      <c r="B147" s="28"/>
      <c r="C147" s="28"/>
      <c r="D147" s="28" t="s">
        <v>66</v>
      </c>
      <c r="E147" s="28"/>
      <c r="F147" s="27"/>
      <c r="G147" s="28"/>
      <c r="H147" s="28"/>
      <c r="I147" s="28"/>
      <c r="J147" s="28" t="s">
        <v>22</v>
      </c>
      <c r="K147" s="28"/>
      <c r="L147" s="28"/>
      <c r="M147" s="28"/>
      <c r="N147" s="28"/>
      <c r="O147" s="28"/>
      <c r="P147" s="28"/>
      <c r="Q147" s="28"/>
      <c r="R147" s="30"/>
    </row>
    <row r="148" s="2" customFormat="1" ht="22" customHeight="1" spans="1:18">
      <c r="A148" s="63" t="s">
        <v>534</v>
      </c>
      <c r="B148" s="28"/>
      <c r="C148" s="28"/>
      <c r="D148" s="28" t="s">
        <v>66</v>
      </c>
      <c r="E148" s="28"/>
      <c r="F148" s="27"/>
      <c r="G148" s="28"/>
      <c r="H148" s="28"/>
      <c r="I148" s="28"/>
      <c r="J148" s="28">
        <v>0</v>
      </c>
      <c r="K148" s="28"/>
      <c r="L148" s="28"/>
      <c r="M148" s="28"/>
      <c r="N148" s="28"/>
      <c r="O148" s="28"/>
      <c r="P148" s="28"/>
      <c r="Q148" s="28"/>
      <c r="R148" s="30"/>
    </row>
    <row r="149" s="11" customFormat="1" ht="22" customHeight="1" spans="1:18">
      <c r="A149" s="64" t="s">
        <v>541</v>
      </c>
      <c r="B149" s="65"/>
      <c r="C149" s="66"/>
      <c r="D149" s="66" t="s">
        <v>66</v>
      </c>
      <c r="E149" s="66"/>
      <c r="F149" s="67"/>
      <c r="G149" s="66"/>
      <c r="H149" s="66"/>
      <c r="I149" s="66"/>
      <c r="J149" s="66"/>
      <c r="K149" s="66"/>
      <c r="L149" s="66"/>
      <c r="M149" s="66"/>
      <c r="N149" s="66"/>
      <c r="O149" s="66"/>
      <c r="P149" s="66"/>
      <c r="Q149" s="66"/>
      <c r="R149" s="71"/>
    </row>
    <row r="150" s="2" customFormat="1" ht="22" customHeight="1" spans="1:18">
      <c r="A150" s="62" t="s">
        <v>542</v>
      </c>
      <c r="B150" s="25">
        <f>B151+B152+B153+B154</f>
        <v>0</v>
      </c>
      <c r="C150" s="25" t="s">
        <v>22</v>
      </c>
      <c r="D150" s="25" t="s">
        <v>22</v>
      </c>
      <c r="E150" s="25" t="s">
        <v>22</v>
      </c>
      <c r="F150" s="26" t="s">
        <v>22</v>
      </c>
      <c r="G150" s="25" t="s">
        <v>22</v>
      </c>
      <c r="H150" s="25" t="s">
        <v>22</v>
      </c>
      <c r="I150" s="25">
        <f>I151+I152+I153+I154</f>
        <v>0</v>
      </c>
      <c r="J150" s="25">
        <v>0</v>
      </c>
      <c r="K150" s="25"/>
      <c r="L150" s="25"/>
      <c r="M150" s="25"/>
      <c r="N150" s="25">
        <f>N151+N152+N153+N154</f>
        <v>0</v>
      </c>
      <c r="O150" s="25"/>
      <c r="P150" s="28"/>
      <c r="Q150" s="28"/>
      <c r="R150" s="72"/>
    </row>
    <row r="151" s="2" customFormat="1" ht="22" customHeight="1" spans="1:18">
      <c r="A151" s="63" t="s">
        <v>543</v>
      </c>
      <c r="B151" s="25"/>
      <c r="C151" s="28"/>
      <c r="D151" s="28" t="s">
        <v>173</v>
      </c>
      <c r="E151" s="25"/>
      <c r="F151" s="26"/>
      <c r="G151" s="25"/>
      <c r="H151" s="25"/>
      <c r="I151" s="25"/>
      <c r="J151" s="28" t="s">
        <v>22</v>
      </c>
      <c r="K151" s="25"/>
      <c r="L151" s="25"/>
      <c r="M151" s="25"/>
      <c r="N151" s="25"/>
      <c r="O151" s="28"/>
      <c r="P151" s="28"/>
      <c r="Q151" s="28"/>
      <c r="R151" s="28"/>
    </row>
    <row r="152" s="2" customFormat="1" ht="22" customHeight="1" spans="1:18">
      <c r="A152" s="63" t="s">
        <v>544</v>
      </c>
      <c r="B152" s="25"/>
      <c r="C152" s="28"/>
      <c r="D152" s="28" t="s">
        <v>121</v>
      </c>
      <c r="E152" s="25"/>
      <c r="F152" s="26"/>
      <c r="G152" s="25"/>
      <c r="H152" s="25"/>
      <c r="I152" s="25"/>
      <c r="J152" s="28" t="s">
        <v>22</v>
      </c>
      <c r="K152" s="25"/>
      <c r="L152" s="25"/>
      <c r="M152" s="25"/>
      <c r="N152" s="25"/>
      <c r="O152" s="28"/>
      <c r="P152" s="28"/>
      <c r="Q152" s="28"/>
      <c r="R152" s="28"/>
    </row>
    <row r="153" s="2" customFormat="1" ht="22" customHeight="1" spans="1:18">
      <c r="A153" s="63" t="s">
        <v>545</v>
      </c>
      <c r="B153" s="25"/>
      <c r="C153" s="28"/>
      <c r="D153" s="28" t="s">
        <v>173</v>
      </c>
      <c r="E153" s="25"/>
      <c r="F153" s="26"/>
      <c r="G153" s="25"/>
      <c r="H153" s="25"/>
      <c r="I153" s="25"/>
      <c r="J153" s="28" t="s">
        <v>22</v>
      </c>
      <c r="K153" s="25"/>
      <c r="L153" s="25"/>
      <c r="M153" s="25"/>
      <c r="N153" s="25"/>
      <c r="O153" s="28"/>
      <c r="P153" s="28"/>
      <c r="Q153" s="28"/>
      <c r="R153" s="28"/>
    </row>
    <row r="154" s="2" customFormat="1" ht="22" customHeight="1" spans="1:18">
      <c r="A154" s="63" t="s">
        <v>546</v>
      </c>
      <c r="B154" s="25"/>
      <c r="C154" s="28"/>
      <c r="D154" s="25"/>
      <c r="E154" s="25"/>
      <c r="F154" s="26"/>
      <c r="G154" s="25"/>
      <c r="H154" s="25"/>
      <c r="I154" s="25"/>
      <c r="J154" s="28" t="s">
        <v>22</v>
      </c>
      <c r="K154" s="25"/>
      <c r="L154" s="25"/>
      <c r="M154" s="25"/>
      <c r="N154" s="25"/>
      <c r="O154" s="28"/>
      <c r="P154" s="28"/>
      <c r="Q154" s="28"/>
      <c r="R154" s="28"/>
    </row>
    <row r="155" s="1" customFormat="1" ht="73.95" customHeight="1" spans="1:18">
      <c r="A155" s="68" t="s">
        <v>547</v>
      </c>
      <c r="B155" s="69"/>
      <c r="C155" s="69"/>
      <c r="D155" s="70"/>
      <c r="E155" s="69"/>
      <c r="F155" s="70"/>
      <c r="G155" s="69"/>
      <c r="H155" s="69"/>
      <c r="I155" s="69"/>
      <c r="J155" s="69"/>
      <c r="K155" s="69"/>
      <c r="L155" s="69"/>
      <c r="M155" s="69"/>
      <c r="N155" s="69"/>
      <c r="O155" s="69"/>
      <c r="P155" s="69"/>
      <c r="Q155" s="69"/>
      <c r="R155" s="73"/>
    </row>
    <row r="156" s="1" customFormat="1" spans="1:17">
      <c r="A156" s="14"/>
      <c r="B156" s="10"/>
      <c r="C156" s="10"/>
      <c r="E156" s="10"/>
      <c r="F156" s="14"/>
      <c r="G156" s="10"/>
      <c r="H156" s="10"/>
      <c r="I156" s="10"/>
      <c r="J156" s="10"/>
      <c r="K156" s="10"/>
      <c r="L156" s="10"/>
      <c r="M156" s="10"/>
      <c r="N156" s="10"/>
      <c r="O156" s="10"/>
      <c r="P156" s="10"/>
      <c r="Q156" s="10"/>
    </row>
    <row r="157" s="3" customFormat="1" ht="14.25" spans="1:18">
      <c r="A157" s="21"/>
      <c r="B157" s="22"/>
      <c r="C157" s="22"/>
      <c r="D157" s="23"/>
      <c r="E157" s="22"/>
      <c r="F157" s="21"/>
      <c r="G157" s="22"/>
      <c r="H157" s="22"/>
      <c r="I157" s="22"/>
      <c r="J157" s="22"/>
      <c r="K157" s="22"/>
      <c r="L157" s="22"/>
      <c r="M157" s="22"/>
      <c r="N157" s="22"/>
      <c r="O157" s="22"/>
      <c r="P157" s="22"/>
      <c r="Q157" s="22"/>
      <c r="R157" s="23"/>
    </row>
    <row r="158" s="3" customFormat="1" ht="14.25" spans="1:18">
      <c r="A158" s="21"/>
      <c r="B158" s="22"/>
      <c r="C158" s="22"/>
      <c r="D158" s="23"/>
      <c r="E158" s="22"/>
      <c r="F158" s="21"/>
      <c r="G158" s="22"/>
      <c r="H158" s="22"/>
      <c r="I158" s="22"/>
      <c r="J158" s="22"/>
      <c r="K158" s="22"/>
      <c r="L158" s="22"/>
      <c r="M158" s="22"/>
      <c r="N158" s="22"/>
      <c r="O158" s="22"/>
      <c r="P158" s="22"/>
      <c r="Q158" s="22"/>
      <c r="R158" s="23"/>
    </row>
    <row r="159" s="1" customFormat="1" spans="1:18">
      <c r="A159" s="21"/>
      <c r="B159" s="22"/>
      <c r="C159" s="22"/>
      <c r="D159" s="23"/>
      <c r="E159" s="22"/>
      <c r="F159" s="21"/>
      <c r="G159" s="22"/>
      <c r="H159" s="22"/>
      <c r="I159" s="22"/>
      <c r="J159" s="22"/>
      <c r="K159" s="22"/>
      <c r="L159" s="22"/>
      <c r="M159" s="22"/>
      <c r="N159" s="22"/>
      <c r="O159" s="22"/>
      <c r="P159" s="22"/>
      <c r="Q159" s="22"/>
      <c r="R159" s="23"/>
    </row>
    <row r="160" s="3" customFormat="1" ht="14.25" spans="1:18">
      <c r="A160" s="21"/>
      <c r="B160" s="22"/>
      <c r="C160" s="22"/>
      <c r="D160" s="23"/>
      <c r="E160" s="22"/>
      <c r="F160" s="21"/>
      <c r="G160" s="22"/>
      <c r="H160" s="22"/>
      <c r="I160" s="22"/>
      <c r="J160" s="22"/>
      <c r="K160" s="22"/>
      <c r="L160" s="22"/>
      <c r="M160" s="22"/>
      <c r="N160" s="22"/>
      <c r="O160" s="22"/>
      <c r="P160" s="22"/>
      <c r="Q160" s="22"/>
      <c r="R160" s="23"/>
    </row>
    <row r="161" s="3" customFormat="1" ht="14.25" spans="1:18">
      <c r="A161" s="21"/>
      <c r="B161" s="22"/>
      <c r="C161" s="22"/>
      <c r="D161" s="23"/>
      <c r="E161" s="22"/>
      <c r="F161" s="21"/>
      <c r="G161" s="22"/>
      <c r="H161" s="22"/>
      <c r="I161" s="22"/>
      <c r="J161" s="22"/>
      <c r="K161" s="22"/>
      <c r="L161" s="22"/>
      <c r="M161" s="22"/>
      <c r="N161" s="22"/>
      <c r="O161" s="22"/>
      <c r="P161" s="22"/>
      <c r="Q161" s="22"/>
      <c r="R161" s="23"/>
    </row>
    <row r="162" s="3" customFormat="1" ht="14.25" spans="1:18">
      <c r="A162" s="21"/>
      <c r="B162" s="22"/>
      <c r="C162" s="22"/>
      <c r="D162" s="23"/>
      <c r="E162" s="22"/>
      <c r="F162" s="21"/>
      <c r="G162" s="22"/>
      <c r="H162" s="22"/>
      <c r="I162" s="22"/>
      <c r="J162" s="22"/>
      <c r="K162" s="22"/>
      <c r="L162" s="22"/>
      <c r="M162" s="22"/>
      <c r="N162" s="22"/>
      <c r="O162" s="22"/>
      <c r="P162" s="22"/>
      <c r="Q162" s="22"/>
      <c r="R162" s="23"/>
    </row>
    <row r="163" s="3" customFormat="1" ht="14.25" spans="1:18">
      <c r="A163" s="21"/>
      <c r="B163" s="22"/>
      <c r="C163" s="22"/>
      <c r="D163" s="23"/>
      <c r="E163" s="22"/>
      <c r="F163" s="21"/>
      <c r="G163" s="22"/>
      <c r="H163" s="22"/>
      <c r="I163" s="22"/>
      <c r="J163" s="22"/>
      <c r="K163" s="22"/>
      <c r="L163" s="22"/>
      <c r="M163" s="22"/>
      <c r="N163" s="22"/>
      <c r="O163" s="22"/>
      <c r="P163" s="22"/>
      <c r="Q163" s="22"/>
      <c r="R163" s="23"/>
    </row>
    <row r="164" s="12" customFormat="1" ht="14.25" spans="1:18">
      <c r="A164" s="21"/>
      <c r="B164" s="22"/>
      <c r="C164" s="22"/>
      <c r="D164" s="23"/>
      <c r="E164" s="22"/>
      <c r="F164" s="21"/>
      <c r="G164" s="22"/>
      <c r="H164" s="22"/>
      <c r="I164" s="22"/>
      <c r="J164" s="22"/>
      <c r="K164" s="22"/>
      <c r="L164" s="22"/>
      <c r="M164" s="22"/>
      <c r="N164" s="22"/>
      <c r="O164" s="22"/>
      <c r="P164" s="22"/>
      <c r="Q164" s="22"/>
      <c r="R164" s="23"/>
    </row>
    <row r="165" s="3" customFormat="1" ht="14.25" spans="1:18">
      <c r="A165" s="21"/>
      <c r="B165" s="22"/>
      <c r="C165" s="22"/>
      <c r="D165" s="23"/>
      <c r="E165" s="22"/>
      <c r="F165" s="21"/>
      <c r="G165" s="22"/>
      <c r="H165" s="22"/>
      <c r="I165" s="22"/>
      <c r="J165" s="22"/>
      <c r="K165" s="22"/>
      <c r="L165" s="22"/>
      <c r="M165" s="22"/>
      <c r="N165" s="22"/>
      <c r="O165" s="22"/>
      <c r="P165" s="22"/>
      <c r="Q165" s="22"/>
      <c r="R165" s="23"/>
    </row>
    <row r="166" s="3" customFormat="1" ht="14.25" spans="1:18">
      <c r="A166" s="21"/>
      <c r="B166" s="22"/>
      <c r="C166" s="22"/>
      <c r="D166" s="23"/>
      <c r="E166" s="22"/>
      <c r="F166" s="21"/>
      <c r="G166" s="22"/>
      <c r="H166" s="22"/>
      <c r="I166" s="22"/>
      <c r="J166" s="22"/>
      <c r="K166" s="22"/>
      <c r="L166" s="22"/>
      <c r="M166" s="22"/>
      <c r="N166" s="22"/>
      <c r="O166" s="22"/>
      <c r="P166" s="22"/>
      <c r="Q166" s="22"/>
      <c r="R166" s="23"/>
    </row>
    <row r="167" s="3" customFormat="1" ht="14.25" spans="1:18">
      <c r="A167" s="21"/>
      <c r="B167" s="22"/>
      <c r="C167" s="22"/>
      <c r="D167" s="23"/>
      <c r="E167" s="22"/>
      <c r="F167" s="21"/>
      <c r="G167" s="22"/>
      <c r="H167" s="22"/>
      <c r="I167" s="22"/>
      <c r="J167" s="22"/>
      <c r="K167" s="22"/>
      <c r="L167" s="22"/>
      <c r="M167" s="22"/>
      <c r="N167" s="22"/>
      <c r="O167" s="22"/>
      <c r="P167" s="22"/>
      <c r="Q167" s="22"/>
      <c r="R167" s="23"/>
    </row>
    <row r="168" s="3" customFormat="1" ht="14.25" spans="1:18">
      <c r="A168" s="21"/>
      <c r="B168" s="22"/>
      <c r="C168" s="22"/>
      <c r="D168" s="23"/>
      <c r="E168" s="22"/>
      <c r="F168" s="21"/>
      <c r="G168" s="22"/>
      <c r="H168" s="22"/>
      <c r="I168" s="22"/>
      <c r="J168" s="22"/>
      <c r="K168" s="22"/>
      <c r="L168" s="22"/>
      <c r="M168" s="22"/>
      <c r="N168" s="22"/>
      <c r="O168" s="22"/>
      <c r="P168" s="22"/>
      <c r="Q168" s="22"/>
      <c r="R168" s="23"/>
    </row>
    <row r="169" s="1" customFormat="1" spans="1:18">
      <c r="A169" s="21"/>
      <c r="B169" s="22"/>
      <c r="C169" s="22"/>
      <c r="D169" s="23"/>
      <c r="E169" s="22"/>
      <c r="F169" s="21"/>
      <c r="G169" s="22"/>
      <c r="H169" s="22"/>
      <c r="I169" s="22"/>
      <c r="J169" s="22"/>
      <c r="K169" s="22"/>
      <c r="L169" s="22"/>
      <c r="M169" s="22"/>
      <c r="N169" s="22"/>
      <c r="O169" s="22"/>
      <c r="P169" s="22"/>
      <c r="Q169" s="22"/>
      <c r="R169" s="23"/>
    </row>
    <row r="170" s="10" customFormat="1" spans="1:18">
      <c r="A170" s="21"/>
      <c r="B170" s="22"/>
      <c r="C170" s="22"/>
      <c r="D170" s="23"/>
      <c r="E170" s="22"/>
      <c r="F170" s="21"/>
      <c r="G170" s="22"/>
      <c r="H170" s="22"/>
      <c r="I170" s="22"/>
      <c r="J170" s="22"/>
      <c r="K170" s="22"/>
      <c r="L170" s="22"/>
      <c r="M170" s="22"/>
      <c r="N170" s="22"/>
      <c r="O170" s="22"/>
      <c r="P170" s="22"/>
      <c r="Q170" s="22"/>
      <c r="R170" s="23"/>
    </row>
    <row r="171" s="3" customFormat="1" ht="14.25" spans="1:18">
      <c r="A171" s="21"/>
      <c r="B171" s="22"/>
      <c r="C171" s="22"/>
      <c r="D171" s="23"/>
      <c r="E171" s="22"/>
      <c r="F171" s="21"/>
      <c r="G171" s="22"/>
      <c r="H171" s="22"/>
      <c r="I171" s="22"/>
      <c r="J171" s="22"/>
      <c r="K171" s="22"/>
      <c r="L171" s="22"/>
      <c r="M171" s="22"/>
      <c r="N171" s="22"/>
      <c r="O171" s="22"/>
      <c r="P171" s="22"/>
      <c r="Q171" s="22"/>
      <c r="R171" s="23"/>
    </row>
    <row r="172" s="3" customFormat="1" ht="14.25" spans="1:18">
      <c r="A172" s="21"/>
      <c r="B172" s="22"/>
      <c r="C172" s="22"/>
      <c r="D172" s="23"/>
      <c r="E172" s="22"/>
      <c r="F172" s="21"/>
      <c r="G172" s="22"/>
      <c r="H172" s="22"/>
      <c r="I172" s="22"/>
      <c r="J172" s="22"/>
      <c r="K172" s="22"/>
      <c r="L172" s="22"/>
      <c r="M172" s="22"/>
      <c r="N172" s="22"/>
      <c r="O172" s="22"/>
      <c r="P172" s="22"/>
      <c r="Q172" s="22"/>
      <c r="R172" s="23"/>
    </row>
    <row r="173" s="3" customFormat="1" ht="14.25" spans="1:18">
      <c r="A173" s="21"/>
      <c r="B173" s="22"/>
      <c r="C173" s="22"/>
      <c r="D173" s="23"/>
      <c r="E173" s="22"/>
      <c r="F173" s="21"/>
      <c r="G173" s="22"/>
      <c r="H173" s="22"/>
      <c r="I173" s="22"/>
      <c r="J173" s="22"/>
      <c r="K173" s="22"/>
      <c r="L173" s="22"/>
      <c r="M173" s="22"/>
      <c r="N173" s="22"/>
      <c r="O173" s="22"/>
      <c r="P173" s="22"/>
      <c r="Q173" s="22"/>
      <c r="R173" s="23"/>
    </row>
    <row r="174" s="1" customFormat="1" spans="1:18">
      <c r="A174" s="21"/>
      <c r="B174" s="22"/>
      <c r="C174" s="22"/>
      <c r="D174" s="23"/>
      <c r="E174" s="22"/>
      <c r="F174" s="21"/>
      <c r="G174" s="22"/>
      <c r="H174" s="22"/>
      <c r="I174" s="22"/>
      <c r="J174" s="22"/>
      <c r="K174" s="22"/>
      <c r="L174" s="22"/>
      <c r="M174" s="22"/>
      <c r="N174" s="22"/>
      <c r="O174" s="22"/>
      <c r="P174" s="22"/>
      <c r="Q174" s="22"/>
      <c r="R174" s="23"/>
    </row>
    <row r="175" s="3" customFormat="1" ht="14.25" spans="1:18">
      <c r="A175" s="21"/>
      <c r="B175" s="22"/>
      <c r="C175" s="22"/>
      <c r="D175" s="23"/>
      <c r="E175" s="22"/>
      <c r="F175" s="21"/>
      <c r="G175" s="22"/>
      <c r="H175" s="22"/>
      <c r="I175" s="22"/>
      <c r="J175" s="22"/>
      <c r="K175" s="22"/>
      <c r="L175" s="22"/>
      <c r="M175" s="22"/>
      <c r="N175" s="22"/>
      <c r="O175" s="22"/>
      <c r="P175" s="22"/>
      <c r="Q175" s="22"/>
      <c r="R175" s="23"/>
    </row>
    <row r="176" s="3" customFormat="1" ht="14.25" spans="1:18">
      <c r="A176" s="21"/>
      <c r="B176" s="22"/>
      <c r="C176" s="22"/>
      <c r="D176" s="23"/>
      <c r="E176" s="22"/>
      <c r="F176" s="21"/>
      <c r="G176" s="22"/>
      <c r="H176" s="22"/>
      <c r="I176" s="22"/>
      <c r="J176" s="22"/>
      <c r="K176" s="22"/>
      <c r="L176" s="22"/>
      <c r="M176" s="22"/>
      <c r="N176" s="22"/>
      <c r="O176" s="22"/>
      <c r="P176" s="22"/>
      <c r="Q176" s="22"/>
      <c r="R176" s="23"/>
    </row>
    <row r="177" s="1" customFormat="1" spans="1:18">
      <c r="A177" s="21"/>
      <c r="B177" s="22"/>
      <c r="C177" s="22"/>
      <c r="D177" s="23"/>
      <c r="E177" s="22"/>
      <c r="F177" s="21"/>
      <c r="G177" s="22"/>
      <c r="H177" s="22"/>
      <c r="I177" s="22"/>
      <c r="J177" s="22"/>
      <c r="K177" s="22"/>
      <c r="L177" s="22"/>
      <c r="M177" s="22"/>
      <c r="N177" s="22"/>
      <c r="O177" s="22"/>
      <c r="P177" s="22"/>
      <c r="Q177" s="22"/>
      <c r="R177" s="23"/>
    </row>
    <row r="178" s="3" customFormat="1" ht="14.25" spans="1:18">
      <c r="A178" s="21"/>
      <c r="B178" s="22"/>
      <c r="C178" s="22"/>
      <c r="D178" s="23"/>
      <c r="E178" s="22"/>
      <c r="F178" s="21"/>
      <c r="G178" s="22"/>
      <c r="H178" s="22"/>
      <c r="I178" s="22"/>
      <c r="J178" s="22"/>
      <c r="K178" s="22"/>
      <c r="L178" s="22"/>
      <c r="M178" s="22"/>
      <c r="N178" s="22"/>
      <c r="O178" s="22"/>
      <c r="P178" s="22"/>
      <c r="Q178" s="22"/>
      <c r="R178" s="23"/>
    </row>
    <row r="179" s="3" customFormat="1" ht="14.25" spans="1:18">
      <c r="A179" s="21"/>
      <c r="B179" s="22"/>
      <c r="C179" s="22"/>
      <c r="D179" s="23"/>
      <c r="E179" s="22"/>
      <c r="F179" s="21"/>
      <c r="G179" s="22"/>
      <c r="H179" s="22"/>
      <c r="I179" s="22"/>
      <c r="J179" s="22"/>
      <c r="K179" s="22"/>
      <c r="L179" s="22"/>
      <c r="M179" s="22"/>
      <c r="N179" s="22"/>
      <c r="O179" s="22"/>
      <c r="P179" s="22"/>
      <c r="Q179" s="22"/>
      <c r="R179" s="23"/>
    </row>
    <row r="180" s="9" customFormat="1" spans="1:18">
      <c r="A180" s="21"/>
      <c r="B180" s="22"/>
      <c r="C180" s="22"/>
      <c r="D180" s="23"/>
      <c r="E180" s="22"/>
      <c r="F180" s="21"/>
      <c r="G180" s="22"/>
      <c r="H180" s="22"/>
      <c r="I180" s="22"/>
      <c r="J180" s="22"/>
      <c r="K180" s="22"/>
      <c r="L180" s="22"/>
      <c r="M180" s="22"/>
      <c r="N180" s="22"/>
      <c r="O180" s="22"/>
      <c r="P180" s="22"/>
      <c r="Q180" s="22"/>
      <c r="R180" s="23"/>
    </row>
    <row r="181" s="3" customFormat="1" ht="14.25" spans="1:18">
      <c r="A181" s="21"/>
      <c r="B181" s="22"/>
      <c r="C181" s="22"/>
      <c r="D181" s="23"/>
      <c r="E181" s="22"/>
      <c r="F181" s="21"/>
      <c r="G181" s="22"/>
      <c r="H181" s="22"/>
      <c r="I181" s="22"/>
      <c r="J181" s="22"/>
      <c r="K181" s="22"/>
      <c r="L181" s="22"/>
      <c r="M181" s="22"/>
      <c r="N181" s="22"/>
      <c r="O181" s="22"/>
      <c r="P181" s="22"/>
      <c r="Q181" s="22"/>
      <c r="R181" s="23"/>
    </row>
    <row r="182" s="3" customFormat="1" ht="14.25" spans="1:18">
      <c r="A182" s="21"/>
      <c r="B182" s="22"/>
      <c r="C182" s="22"/>
      <c r="D182" s="23"/>
      <c r="E182" s="22"/>
      <c r="F182" s="21"/>
      <c r="G182" s="22"/>
      <c r="H182" s="22"/>
      <c r="I182" s="22"/>
      <c r="J182" s="22"/>
      <c r="K182" s="22"/>
      <c r="L182" s="22"/>
      <c r="M182" s="22"/>
      <c r="N182" s="22"/>
      <c r="O182" s="22"/>
      <c r="P182" s="22"/>
      <c r="Q182" s="22"/>
      <c r="R182" s="23"/>
    </row>
    <row r="183" s="3" customFormat="1" ht="14.25" spans="1:18">
      <c r="A183" s="21"/>
      <c r="B183" s="22"/>
      <c r="C183" s="22"/>
      <c r="D183" s="23"/>
      <c r="E183" s="22"/>
      <c r="F183" s="21"/>
      <c r="G183" s="22"/>
      <c r="H183" s="22"/>
      <c r="I183" s="22"/>
      <c r="J183" s="22"/>
      <c r="K183" s="22"/>
      <c r="L183" s="22"/>
      <c r="M183" s="22"/>
      <c r="N183" s="22"/>
      <c r="O183" s="22"/>
      <c r="P183" s="22"/>
      <c r="Q183" s="22"/>
      <c r="R183" s="23"/>
    </row>
    <row r="184" s="3" customFormat="1" ht="14.25" spans="1:18">
      <c r="A184" s="21"/>
      <c r="B184" s="22"/>
      <c r="C184" s="22"/>
      <c r="D184" s="23"/>
      <c r="E184" s="22"/>
      <c r="F184" s="21"/>
      <c r="G184" s="22"/>
      <c r="H184" s="22"/>
      <c r="I184" s="22"/>
      <c r="J184" s="22"/>
      <c r="K184" s="22"/>
      <c r="L184" s="22"/>
      <c r="M184" s="22"/>
      <c r="N184" s="22"/>
      <c r="O184" s="22"/>
      <c r="P184" s="22"/>
      <c r="Q184" s="22"/>
      <c r="R184" s="23"/>
    </row>
    <row r="185" s="3" customFormat="1" ht="14.25" spans="1:18">
      <c r="A185" s="21"/>
      <c r="B185" s="22"/>
      <c r="C185" s="22"/>
      <c r="D185" s="23"/>
      <c r="E185" s="22"/>
      <c r="F185" s="21"/>
      <c r="G185" s="22"/>
      <c r="H185" s="22"/>
      <c r="I185" s="22"/>
      <c r="J185" s="22"/>
      <c r="K185" s="22"/>
      <c r="L185" s="22"/>
      <c r="M185" s="22"/>
      <c r="N185" s="22"/>
      <c r="O185" s="22"/>
      <c r="P185" s="22"/>
      <c r="Q185" s="22"/>
      <c r="R185" s="23"/>
    </row>
    <row r="186" s="3" customFormat="1" ht="14.25" spans="1:18">
      <c r="A186" s="21"/>
      <c r="B186" s="22"/>
      <c r="C186" s="22"/>
      <c r="D186" s="23"/>
      <c r="E186" s="22"/>
      <c r="F186" s="21"/>
      <c r="G186" s="22"/>
      <c r="H186" s="22"/>
      <c r="I186" s="22"/>
      <c r="J186" s="22"/>
      <c r="K186" s="22"/>
      <c r="L186" s="22"/>
      <c r="M186" s="22"/>
      <c r="N186" s="22"/>
      <c r="O186" s="22"/>
      <c r="P186" s="22"/>
      <c r="Q186" s="22"/>
      <c r="R186" s="23"/>
    </row>
    <row r="187" s="3" customFormat="1" ht="14.25" spans="1:18">
      <c r="A187" s="21"/>
      <c r="B187" s="22"/>
      <c r="C187" s="22"/>
      <c r="D187" s="23"/>
      <c r="E187" s="22"/>
      <c r="F187" s="21"/>
      <c r="G187" s="22"/>
      <c r="H187" s="22"/>
      <c r="I187" s="22"/>
      <c r="J187" s="22"/>
      <c r="K187" s="22"/>
      <c r="L187" s="22"/>
      <c r="M187" s="22"/>
      <c r="N187" s="22"/>
      <c r="O187" s="22"/>
      <c r="P187" s="22"/>
      <c r="Q187" s="22"/>
      <c r="R187" s="23"/>
    </row>
    <row r="188" s="3" customFormat="1" ht="14.25" spans="1:18">
      <c r="A188" s="21"/>
      <c r="B188" s="22"/>
      <c r="C188" s="22"/>
      <c r="D188" s="23"/>
      <c r="E188" s="22"/>
      <c r="F188" s="21"/>
      <c r="G188" s="22"/>
      <c r="H188" s="22"/>
      <c r="I188" s="22"/>
      <c r="J188" s="22"/>
      <c r="K188" s="22"/>
      <c r="L188" s="22"/>
      <c r="M188" s="22"/>
      <c r="N188" s="22"/>
      <c r="O188" s="22"/>
      <c r="P188" s="22"/>
      <c r="Q188" s="22"/>
      <c r="R188" s="23"/>
    </row>
    <row r="189" s="3" customFormat="1" ht="14.25" spans="1:18">
      <c r="A189" s="21"/>
      <c r="B189" s="22"/>
      <c r="C189" s="22"/>
      <c r="D189" s="23"/>
      <c r="E189" s="22"/>
      <c r="F189" s="21"/>
      <c r="G189" s="22"/>
      <c r="H189" s="22"/>
      <c r="I189" s="22"/>
      <c r="J189" s="22"/>
      <c r="K189" s="22"/>
      <c r="L189" s="22"/>
      <c r="M189" s="22"/>
      <c r="N189" s="22"/>
      <c r="O189" s="22"/>
      <c r="P189" s="22"/>
      <c r="Q189" s="22"/>
      <c r="R189" s="23"/>
    </row>
    <row r="190" s="10" customFormat="1" spans="1:18">
      <c r="A190" s="21"/>
      <c r="B190" s="22"/>
      <c r="C190" s="22"/>
      <c r="D190" s="23"/>
      <c r="E190" s="22"/>
      <c r="F190" s="21"/>
      <c r="G190" s="22"/>
      <c r="H190" s="22"/>
      <c r="I190" s="22"/>
      <c r="J190" s="22"/>
      <c r="K190" s="22"/>
      <c r="L190" s="22"/>
      <c r="M190" s="22"/>
      <c r="N190" s="22"/>
      <c r="O190" s="22"/>
      <c r="P190" s="22"/>
      <c r="Q190" s="22"/>
      <c r="R190" s="23"/>
    </row>
    <row r="191" s="1" customFormat="1" spans="1:18">
      <c r="A191" s="21"/>
      <c r="B191" s="22"/>
      <c r="C191" s="22"/>
      <c r="D191" s="23"/>
      <c r="E191" s="22"/>
      <c r="F191" s="21"/>
      <c r="G191" s="22"/>
      <c r="H191" s="22"/>
      <c r="I191" s="22"/>
      <c r="J191" s="22"/>
      <c r="K191" s="22"/>
      <c r="L191" s="22"/>
      <c r="M191" s="22"/>
      <c r="N191" s="22"/>
      <c r="O191" s="22"/>
      <c r="P191" s="22"/>
      <c r="Q191" s="22"/>
      <c r="R191" s="23"/>
    </row>
    <row r="192" s="13" customFormat="1" spans="1:18">
      <c r="A192" s="21"/>
      <c r="B192" s="22"/>
      <c r="C192" s="22"/>
      <c r="D192" s="23"/>
      <c r="E192" s="22"/>
      <c r="F192" s="21"/>
      <c r="G192" s="22"/>
      <c r="H192" s="22"/>
      <c r="I192" s="22"/>
      <c r="J192" s="22"/>
      <c r="K192" s="22"/>
      <c r="L192" s="22"/>
      <c r="M192" s="22"/>
      <c r="N192" s="22"/>
      <c r="O192" s="22"/>
      <c r="P192" s="22"/>
      <c r="Q192" s="22"/>
      <c r="R192" s="23"/>
    </row>
    <row r="193" s="1" customFormat="1" spans="1:18">
      <c r="A193" s="21"/>
      <c r="B193" s="22"/>
      <c r="C193" s="22"/>
      <c r="D193" s="23"/>
      <c r="E193" s="22"/>
      <c r="F193" s="21"/>
      <c r="G193" s="22"/>
      <c r="H193" s="22"/>
      <c r="I193" s="22"/>
      <c r="J193" s="22"/>
      <c r="K193" s="22"/>
      <c r="L193" s="22"/>
      <c r="M193" s="22"/>
      <c r="N193" s="22"/>
      <c r="O193" s="22"/>
      <c r="P193" s="22"/>
      <c r="Q193" s="22"/>
      <c r="R193" s="23"/>
    </row>
    <row r="194" s="1" customFormat="1" spans="1:18">
      <c r="A194" s="21"/>
      <c r="B194" s="22"/>
      <c r="C194" s="22"/>
      <c r="D194" s="23"/>
      <c r="E194" s="22"/>
      <c r="F194" s="21"/>
      <c r="G194" s="22"/>
      <c r="H194" s="22"/>
      <c r="I194" s="22"/>
      <c r="J194" s="22"/>
      <c r="K194" s="22"/>
      <c r="L194" s="22"/>
      <c r="M194" s="22"/>
      <c r="N194" s="22"/>
      <c r="O194" s="22"/>
      <c r="P194" s="22"/>
      <c r="Q194" s="22"/>
      <c r="R194" s="23"/>
    </row>
    <row r="195" s="14" customFormat="1" spans="1:18">
      <c r="A195" s="21"/>
      <c r="B195" s="22"/>
      <c r="C195" s="22"/>
      <c r="D195" s="23"/>
      <c r="E195" s="22"/>
      <c r="F195" s="21"/>
      <c r="G195" s="22"/>
      <c r="H195" s="22"/>
      <c r="I195" s="22"/>
      <c r="J195" s="22"/>
      <c r="K195" s="22"/>
      <c r="L195" s="22"/>
      <c r="M195" s="22"/>
      <c r="N195" s="22"/>
      <c r="O195" s="22"/>
      <c r="P195" s="22"/>
      <c r="Q195" s="22"/>
      <c r="R195" s="23"/>
    </row>
    <row r="196" s="3" customFormat="1" ht="14.25" spans="1:18">
      <c r="A196" s="21"/>
      <c r="B196" s="22"/>
      <c r="C196" s="22"/>
      <c r="D196" s="23"/>
      <c r="E196" s="22"/>
      <c r="F196" s="21"/>
      <c r="G196" s="22"/>
      <c r="H196" s="22"/>
      <c r="I196" s="22"/>
      <c r="J196" s="22"/>
      <c r="K196" s="22"/>
      <c r="L196" s="22"/>
      <c r="M196" s="22"/>
      <c r="N196" s="22"/>
      <c r="O196" s="22"/>
      <c r="P196" s="22"/>
      <c r="Q196" s="22"/>
      <c r="R196" s="23"/>
    </row>
    <row r="197" s="3" customFormat="1" ht="14.25" spans="1:18">
      <c r="A197" s="21"/>
      <c r="B197" s="22"/>
      <c r="C197" s="22"/>
      <c r="D197" s="23"/>
      <c r="E197" s="22"/>
      <c r="F197" s="21"/>
      <c r="G197" s="22"/>
      <c r="H197" s="22"/>
      <c r="I197" s="22"/>
      <c r="J197" s="22"/>
      <c r="K197" s="22"/>
      <c r="L197" s="22"/>
      <c r="M197" s="22"/>
      <c r="N197" s="22"/>
      <c r="O197" s="22"/>
      <c r="P197" s="22"/>
      <c r="Q197" s="22"/>
      <c r="R197" s="23"/>
    </row>
    <row r="198" s="3" customFormat="1" ht="14.25" spans="1:18">
      <c r="A198" s="21"/>
      <c r="B198" s="22"/>
      <c r="C198" s="22"/>
      <c r="D198" s="23"/>
      <c r="E198" s="22"/>
      <c r="F198" s="21"/>
      <c r="G198" s="22"/>
      <c r="H198" s="22"/>
      <c r="I198" s="22"/>
      <c r="J198" s="22"/>
      <c r="K198" s="22"/>
      <c r="L198" s="22"/>
      <c r="M198" s="22"/>
      <c r="N198" s="22"/>
      <c r="O198" s="22"/>
      <c r="P198" s="22"/>
      <c r="Q198" s="22"/>
      <c r="R198" s="23"/>
    </row>
    <row r="199" s="15" customFormat="1" ht="14.25" spans="1:18">
      <c r="A199" s="21"/>
      <c r="B199" s="22"/>
      <c r="C199" s="22"/>
      <c r="D199" s="23"/>
      <c r="E199" s="22"/>
      <c r="F199" s="21"/>
      <c r="G199" s="22"/>
      <c r="H199" s="22"/>
      <c r="I199" s="22"/>
      <c r="J199" s="22"/>
      <c r="K199" s="22"/>
      <c r="L199" s="22"/>
      <c r="M199" s="22"/>
      <c r="N199" s="22"/>
      <c r="O199" s="22"/>
      <c r="P199" s="22"/>
      <c r="Q199" s="22"/>
      <c r="R199" s="23"/>
    </row>
    <row r="200" s="15" customFormat="1" ht="14.25" spans="1:18">
      <c r="A200" s="21"/>
      <c r="B200" s="22"/>
      <c r="C200" s="22"/>
      <c r="D200" s="23"/>
      <c r="E200" s="22"/>
      <c r="F200" s="21"/>
      <c r="G200" s="22"/>
      <c r="H200" s="22"/>
      <c r="I200" s="22"/>
      <c r="J200" s="22"/>
      <c r="K200" s="22"/>
      <c r="L200" s="22"/>
      <c r="M200" s="22"/>
      <c r="N200" s="22"/>
      <c r="O200" s="22"/>
      <c r="P200" s="22"/>
      <c r="Q200" s="22"/>
      <c r="R200" s="23"/>
    </row>
    <row r="201" s="3" customFormat="1" ht="14.25" spans="1:18">
      <c r="A201" s="21"/>
      <c r="B201" s="22"/>
      <c r="C201" s="22"/>
      <c r="D201" s="23"/>
      <c r="E201" s="22"/>
      <c r="F201" s="21"/>
      <c r="G201" s="22"/>
      <c r="H201" s="22"/>
      <c r="I201" s="22"/>
      <c r="J201" s="22"/>
      <c r="K201" s="22"/>
      <c r="L201" s="22"/>
      <c r="M201" s="22"/>
      <c r="N201" s="22"/>
      <c r="O201" s="22"/>
      <c r="P201" s="22"/>
      <c r="Q201" s="22"/>
      <c r="R201" s="23"/>
    </row>
    <row r="202" s="12" customFormat="1" ht="14.25" spans="1:18">
      <c r="A202" s="21"/>
      <c r="B202" s="22"/>
      <c r="C202" s="22"/>
      <c r="D202" s="23"/>
      <c r="E202" s="22"/>
      <c r="F202" s="21"/>
      <c r="G202" s="22"/>
      <c r="H202" s="22"/>
      <c r="I202" s="22"/>
      <c r="J202" s="22"/>
      <c r="K202" s="22"/>
      <c r="L202" s="22"/>
      <c r="M202" s="22"/>
      <c r="N202" s="22"/>
      <c r="O202" s="22"/>
      <c r="P202" s="22"/>
      <c r="Q202" s="22"/>
      <c r="R202" s="23"/>
    </row>
    <row r="203" s="3" customFormat="1" ht="14.25" spans="1:18">
      <c r="A203" s="21"/>
      <c r="B203" s="22"/>
      <c r="C203" s="22"/>
      <c r="D203" s="23"/>
      <c r="E203" s="22"/>
      <c r="F203" s="21"/>
      <c r="G203" s="22"/>
      <c r="H203" s="22"/>
      <c r="I203" s="22"/>
      <c r="J203" s="22"/>
      <c r="K203" s="22"/>
      <c r="L203" s="22"/>
      <c r="M203" s="22"/>
      <c r="N203" s="22"/>
      <c r="O203" s="22"/>
      <c r="P203" s="22"/>
      <c r="Q203" s="22"/>
      <c r="R203" s="23"/>
    </row>
    <row r="204" s="10" customFormat="1" spans="1:18">
      <c r="A204" s="21"/>
      <c r="B204" s="22"/>
      <c r="C204" s="22"/>
      <c r="D204" s="23"/>
      <c r="E204" s="22"/>
      <c r="F204" s="21"/>
      <c r="G204" s="22"/>
      <c r="H204" s="22"/>
      <c r="I204" s="22"/>
      <c r="J204" s="22"/>
      <c r="K204" s="22"/>
      <c r="L204" s="22"/>
      <c r="M204" s="22"/>
      <c r="N204" s="22"/>
      <c r="O204" s="22"/>
      <c r="P204" s="22"/>
      <c r="Q204" s="22"/>
      <c r="R204" s="23"/>
    </row>
    <row r="205" s="10" customFormat="1" spans="1:18">
      <c r="A205" s="21"/>
      <c r="B205" s="22"/>
      <c r="C205" s="22"/>
      <c r="D205" s="23"/>
      <c r="E205" s="22"/>
      <c r="F205" s="21"/>
      <c r="G205" s="22"/>
      <c r="H205" s="22"/>
      <c r="I205" s="22"/>
      <c r="J205" s="22"/>
      <c r="K205" s="22"/>
      <c r="L205" s="22"/>
      <c r="M205" s="22"/>
      <c r="N205" s="22"/>
      <c r="O205" s="22"/>
      <c r="P205" s="22"/>
      <c r="Q205" s="22"/>
      <c r="R205" s="23"/>
    </row>
    <row r="206" s="10" customFormat="1" spans="1:18">
      <c r="A206" s="21"/>
      <c r="B206" s="22"/>
      <c r="C206" s="22"/>
      <c r="D206" s="23"/>
      <c r="E206" s="22"/>
      <c r="F206" s="21"/>
      <c r="G206" s="22"/>
      <c r="H206" s="22"/>
      <c r="I206" s="22"/>
      <c r="J206" s="22"/>
      <c r="K206" s="22"/>
      <c r="L206" s="22"/>
      <c r="M206" s="22"/>
      <c r="N206" s="22"/>
      <c r="O206" s="22"/>
      <c r="P206" s="22"/>
      <c r="Q206" s="22"/>
      <c r="R206" s="23"/>
    </row>
    <row r="207" s="10" customFormat="1" spans="1:18">
      <c r="A207" s="21"/>
      <c r="B207" s="22"/>
      <c r="C207" s="22"/>
      <c r="D207" s="23"/>
      <c r="E207" s="22"/>
      <c r="F207" s="21"/>
      <c r="G207" s="22"/>
      <c r="H207" s="22"/>
      <c r="I207" s="22"/>
      <c r="J207" s="22"/>
      <c r="K207" s="22"/>
      <c r="L207" s="22"/>
      <c r="M207" s="22"/>
      <c r="N207" s="22"/>
      <c r="O207" s="22"/>
      <c r="P207" s="22"/>
      <c r="Q207" s="22"/>
      <c r="R207" s="23"/>
    </row>
    <row r="208" s="1" customFormat="1" spans="1:18">
      <c r="A208" s="21"/>
      <c r="B208" s="22"/>
      <c r="C208" s="22"/>
      <c r="D208" s="23"/>
      <c r="E208" s="22"/>
      <c r="F208" s="21"/>
      <c r="G208" s="22"/>
      <c r="H208" s="22"/>
      <c r="I208" s="22"/>
      <c r="J208" s="22"/>
      <c r="K208" s="22"/>
      <c r="L208" s="22"/>
      <c r="M208" s="22"/>
      <c r="N208" s="22"/>
      <c r="O208" s="22"/>
      <c r="P208" s="22"/>
      <c r="Q208" s="22"/>
      <c r="R208" s="23"/>
    </row>
    <row r="209" s="1" customFormat="1" spans="1:18">
      <c r="A209" s="21"/>
      <c r="B209" s="22"/>
      <c r="C209" s="22"/>
      <c r="D209" s="23"/>
      <c r="E209" s="22"/>
      <c r="F209" s="21"/>
      <c r="G209" s="22"/>
      <c r="H209" s="22"/>
      <c r="I209" s="22"/>
      <c r="J209" s="22"/>
      <c r="K209" s="22"/>
      <c r="L209" s="22"/>
      <c r="M209" s="22"/>
      <c r="N209" s="22"/>
      <c r="O209" s="22"/>
      <c r="P209" s="22"/>
      <c r="Q209" s="22"/>
      <c r="R209" s="23"/>
    </row>
    <row r="210" s="1" customFormat="1" spans="1:18">
      <c r="A210" s="21"/>
      <c r="B210" s="22"/>
      <c r="C210" s="22"/>
      <c r="D210" s="23"/>
      <c r="E210" s="22"/>
      <c r="F210" s="21"/>
      <c r="G210" s="22"/>
      <c r="H210" s="22"/>
      <c r="I210" s="22"/>
      <c r="J210" s="22"/>
      <c r="K210" s="22"/>
      <c r="L210" s="22"/>
      <c r="M210" s="22"/>
      <c r="N210" s="22"/>
      <c r="O210" s="22"/>
      <c r="P210" s="22"/>
      <c r="Q210" s="22"/>
      <c r="R210" s="23"/>
    </row>
    <row r="211" s="3" customFormat="1" ht="14.25" spans="1:18">
      <c r="A211" s="21"/>
      <c r="B211" s="22"/>
      <c r="C211" s="22"/>
      <c r="D211" s="23"/>
      <c r="E211" s="22"/>
      <c r="F211" s="21"/>
      <c r="G211" s="22"/>
      <c r="H211" s="22"/>
      <c r="I211" s="22"/>
      <c r="J211" s="22"/>
      <c r="K211" s="22"/>
      <c r="L211" s="22"/>
      <c r="M211" s="22"/>
      <c r="N211" s="22"/>
      <c r="O211" s="22"/>
      <c r="P211" s="22"/>
      <c r="Q211" s="22"/>
      <c r="R211" s="23"/>
    </row>
    <row r="212" s="3" customFormat="1" ht="14.25" spans="1:18">
      <c r="A212" s="21"/>
      <c r="B212" s="22"/>
      <c r="C212" s="22"/>
      <c r="D212" s="23"/>
      <c r="E212" s="22"/>
      <c r="F212" s="21"/>
      <c r="G212" s="22"/>
      <c r="H212" s="22"/>
      <c r="I212" s="22"/>
      <c r="J212" s="22"/>
      <c r="K212" s="22"/>
      <c r="L212" s="22"/>
      <c r="M212" s="22"/>
      <c r="N212" s="22"/>
      <c r="O212" s="22"/>
      <c r="P212" s="22"/>
      <c r="Q212" s="22"/>
      <c r="R212" s="23"/>
    </row>
    <row r="213" s="3" customFormat="1" ht="14.25" spans="1:18">
      <c r="A213" s="21"/>
      <c r="B213" s="22"/>
      <c r="C213" s="22"/>
      <c r="D213" s="23"/>
      <c r="E213" s="22"/>
      <c r="F213" s="21"/>
      <c r="G213" s="22"/>
      <c r="H213" s="22"/>
      <c r="I213" s="22"/>
      <c r="J213" s="22"/>
      <c r="K213" s="22"/>
      <c r="L213" s="22"/>
      <c r="M213" s="22"/>
      <c r="N213" s="22"/>
      <c r="O213" s="22"/>
      <c r="P213" s="22"/>
      <c r="Q213" s="22"/>
      <c r="R213" s="23"/>
    </row>
    <row r="214" s="15" customFormat="1" ht="14.25" spans="1:18">
      <c r="A214" s="21"/>
      <c r="B214" s="22"/>
      <c r="C214" s="22"/>
      <c r="D214" s="23"/>
      <c r="E214" s="22"/>
      <c r="F214" s="21"/>
      <c r="G214" s="22"/>
      <c r="H214" s="22"/>
      <c r="I214" s="22"/>
      <c r="J214" s="22"/>
      <c r="K214" s="22"/>
      <c r="L214" s="22"/>
      <c r="M214" s="22"/>
      <c r="N214" s="22"/>
      <c r="O214" s="22"/>
      <c r="P214" s="22"/>
      <c r="Q214" s="22"/>
      <c r="R214" s="23"/>
    </row>
    <row r="215" s="3" customFormat="1" ht="14.25" spans="1:18">
      <c r="A215" s="21"/>
      <c r="B215" s="22"/>
      <c r="C215" s="22"/>
      <c r="D215" s="23"/>
      <c r="E215" s="22"/>
      <c r="F215" s="21"/>
      <c r="G215" s="22"/>
      <c r="H215" s="22"/>
      <c r="I215" s="22"/>
      <c r="J215" s="22"/>
      <c r="K215" s="22"/>
      <c r="L215" s="22"/>
      <c r="M215" s="22"/>
      <c r="N215" s="22"/>
      <c r="O215" s="22"/>
      <c r="P215" s="22"/>
      <c r="Q215" s="22"/>
      <c r="R215" s="23"/>
    </row>
    <row r="216" s="3" customFormat="1" ht="14.25" spans="1:18">
      <c r="A216" s="21"/>
      <c r="B216" s="22"/>
      <c r="C216" s="22"/>
      <c r="D216" s="23"/>
      <c r="E216" s="22"/>
      <c r="F216" s="21"/>
      <c r="G216" s="22"/>
      <c r="H216" s="22"/>
      <c r="I216" s="22"/>
      <c r="J216" s="22"/>
      <c r="K216" s="22"/>
      <c r="L216" s="22"/>
      <c r="M216" s="22"/>
      <c r="N216" s="22"/>
      <c r="O216" s="22"/>
      <c r="P216" s="22"/>
      <c r="Q216" s="22"/>
      <c r="R216" s="23"/>
    </row>
    <row r="217" s="3" customFormat="1" ht="14.25" spans="1:18">
      <c r="A217" s="21"/>
      <c r="B217" s="22"/>
      <c r="C217" s="22"/>
      <c r="D217" s="23"/>
      <c r="E217" s="22"/>
      <c r="F217" s="21"/>
      <c r="G217" s="22"/>
      <c r="H217" s="22"/>
      <c r="I217" s="22"/>
      <c r="J217" s="22"/>
      <c r="K217" s="22"/>
      <c r="L217" s="22"/>
      <c r="M217" s="22"/>
      <c r="N217" s="22"/>
      <c r="O217" s="22"/>
      <c r="P217" s="22"/>
      <c r="Q217" s="22"/>
      <c r="R217" s="23"/>
    </row>
    <row r="218" s="1" customFormat="1" spans="1:18">
      <c r="A218" s="21"/>
      <c r="B218" s="22"/>
      <c r="C218" s="22"/>
      <c r="D218" s="23"/>
      <c r="E218" s="22"/>
      <c r="F218" s="21"/>
      <c r="G218" s="22"/>
      <c r="H218" s="22"/>
      <c r="I218" s="22"/>
      <c r="J218" s="22"/>
      <c r="K218" s="22"/>
      <c r="L218" s="22"/>
      <c r="M218" s="22"/>
      <c r="N218" s="22"/>
      <c r="O218" s="22"/>
      <c r="P218" s="22"/>
      <c r="Q218" s="22"/>
      <c r="R218" s="23"/>
    </row>
    <row r="219" s="10" customFormat="1" spans="1:18">
      <c r="A219" s="21"/>
      <c r="B219" s="22"/>
      <c r="C219" s="22"/>
      <c r="D219" s="23"/>
      <c r="E219" s="22"/>
      <c r="F219" s="21"/>
      <c r="G219" s="22"/>
      <c r="H219" s="22"/>
      <c r="I219" s="22"/>
      <c r="J219" s="22"/>
      <c r="K219" s="22"/>
      <c r="L219" s="22"/>
      <c r="M219" s="22"/>
      <c r="N219" s="22"/>
      <c r="O219" s="22"/>
      <c r="P219" s="22"/>
      <c r="Q219" s="22"/>
      <c r="R219" s="23"/>
    </row>
    <row r="220" s="10" customFormat="1" spans="1:18">
      <c r="A220" s="21"/>
      <c r="B220" s="22"/>
      <c r="C220" s="22"/>
      <c r="D220" s="23"/>
      <c r="E220" s="22"/>
      <c r="F220" s="21"/>
      <c r="G220" s="22"/>
      <c r="H220" s="22"/>
      <c r="I220" s="22"/>
      <c r="J220" s="22"/>
      <c r="K220" s="22"/>
      <c r="L220" s="22"/>
      <c r="M220" s="22"/>
      <c r="N220" s="22"/>
      <c r="O220" s="22"/>
      <c r="P220" s="22"/>
      <c r="Q220" s="22"/>
      <c r="R220" s="23"/>
    </row>
    <row r="221" s="10" customFormat="1" spans="1:18">
      <c r="A221" s="21"/>
      <c r="B221" s="22"/>
      <c r="C221" s="22"/>
      <c r="D221" s="23"/>
      <c r="E221" s="22"/>
      <c r="F221" s="21"/>
      <c r="G221" s="22"/>
      <c r="H221" s="22"/>
      <c r="I221" s="22"/>
      <c r="J221" s="22"/>
      <c r="K221" s="22"/>
      <c r="L221" s="22"/>
      <c r="M221" s="22"/>
      <c r="N221" s="22"/>
      <c r="O221" s="22"/>
      <c r="P221" s="22"/>
      <c r="Q221" s="22"/>
      <c r="R221" s="23"/>
    </row>
    <row r="222" s="1" customFormat="1" spans="1:18">
      <c r="A222" s="21"/>
      <c r="B222" s="22"/>
      <c r="C222" s="22"/>
      <c r="D222" s="23"/>
      <c r="E222" s="22"/>
      <c r="F222" s="21"/>
      <c r="G222" s="22"/>
      <c r="H222" s="22"/>
      <c r="I222" s="22"/>
      <c r="J222" s="22"/>
      <c r="K222" s="22"/>
      <c r="L222" s="22"/>
      <c r="M222" s="22"/>
      <c r="N222" s="22"/>
      <c r="O222" s="22"/>
      <c r="P222" s="22"/>
      <c r="Q222" s="22"/>
      <c r="R222" s="23"/>
    </row>
    <row r="223" s="1" customFormat="1" spans="1:18">
      <c r="A223" s="21"/>
      <c r="B223" s="22"/>
      <c r="C223" s="22"/>
      <c r="D223" s="23"/>
      <c r="E223" s="22"/>
      <c r="F223" s="21"/>
      <c r="G223" s="22"/>
      <c r="H223" s="22"/>
      <c r="I223" s="22"/>
      <c r="J223" s="22"/>
      <c r="K223" s="22"/>
      <c r="L223" s="22"/>
      <c r="M223" s="22"/>
      <c r="N223" s="22"/>
      <c r="O223" s="22"/>
      <c r="P223" s="22"/>
      <c r="Q223" s="22"/>
      <c r="R223" s="23"/>
    </row>
    <row r="224" s="1" customFormat="1" spans="1:18">
      <c r="A224" s="21"/>
      <c r="B224" s="22"/>
      <c r="C224" s="22"/>
      <c r="D224" s="23"/>
      <c r="E224" s="22"/>
      <c r="F224" s="21"/>
      <c r="G224" s="22"/>
      <c r="H224" s="22"/>
      <c r="I224" s="22"/>
      <c r="J224" s="22"/>
      <c r="K224" s="22"/>
      <c r="L224" s="22"/>
      <c r="M224" s="22"/>
      <c r="N224" s="22"/>
      <c r="O224" s="22"/>
      <c r="P224" s="22"/>
      <c r="Q224" s="22"/>
      <c r="R224" s="23"/>
    </row>
    <row r="225" s="1" customFormat="1" spans="1:18">
      <c r="A225" s="21"/>
      <c r="B225" s="22"/>
      <c r="C225" s="22"/>
      <c r="D225" s="23"/>
      <c r="E225" s="22"/>
      <c r="F225" s="21"/>
      <c r="G225" s="22"/>
      <c r="H225" s="22"/>
      <c r="I225" s="22"/>
      <c r="J225" s="22"/>
      <c r="K225" s="22"/>
      <c r="L225" s="22"/>
      <c r="M225" s="22"/>
      <c r="N225" s="22"/>
      <c r="O225" s="22"/>
      <c r="P225" s="22"/>
      <c r="Q225" s="22"/>
      <c r="R225" s="23"/>
    </row>
    <row r="226" s="16" customFormat="1" ht="14.25" spans="1:18">
      <c r="A226" s="21"/>
      <c r="B226" s="22"/>
      <c r="C226" s="22"/>
      <c r="D226" s="23"/>
      <c r="E226" s="22"/>
      <c r="F226" s="21"/>
      <c r="G226" s="22"/>
      <c r="H226" s="22"/>
      <c r="I226" s="22"/>
      <c r="J226" s="22"/>
      <c r="K226" s="22"/>
      <c r="L226" s="22"/>
      <c r="M226" s="22"/>
      <c r="N226" s="22"/>
      <c r="O226" s="22"/>
      <c r="P226" s="22"/>
      <c r="Q226" s="22"/>
      <c r="R226" s="23"/>
    </row>
    <row r="227" s="16" customFormat="1" ht="14.25" spans="1:18">
      <c r="A227" s="21"/>
      <c r="B227" s="22"/>
      <c r="C227" s="22"/>
      <c r="D227" s="23"/>
      <c r="E227" s="22"/>
      <c r="F227" s="21"/>
      <c r="G227" s="22"/>
      <c r="H227" s="22"/>
      <c r="I227" s="22"/>
      <c r="J227" s="22"/>
      <c r="K227" s="22"/>
      <c r="L227" s="22"/>
      <c r="M227" s="22"/>
      <c r="N227" s="22"/>
      <c r="O227" s="22"/>
      <c r="P227" s="22"/>
      <c r="Q227" s="22"/>
      <c r="R227" s="23"/>
    </row>
    <row r="228" s="17" customFormat="1" spans="1:18">
      <c r="A228" s="21"/>
      <c r="B228" s="22"/>
      <c r="C228" s="22"/>
      <c r="D228" s="23"/>
      <c r="E228" s="22"/>
      <c r="F228" s="21"/>
      <c r="G228" s="22"/>
      <c r="H228" s="22"/>
      <c r="I228" s="22"/>
      <c r="J228" s="22"/>
      <c r="K228" s="22"/>
      <c r="L228" s="22"/>
      <c r="M228" s="22"/>
      <c r="N228" s="22"/>
      <c r="O228" s="22"/>
      <c r="P228" s="22"/>
      <c r="Q228" s="22"/>
      <c r="R228" s="23"/>
    </row>
    <row r="229" s="2" customFormat="1" spans="1:18">
      <c r="A229" s="21"/>
      <c r="B229" s="22"/>
      <c r="C229" s="22"/>
      <c r="D229" s="23"/>
      <c r="E229" s="22"/>
      <c r="F229" s="21"/>
      <c r="G229" s="22"/>
      <c r="H229" s="22"/>
      <c r="I229" s="22"/>
      <c r="J229" s="22"/>
      <c r="K229" s="22"/>
      <c r="L229" s="22"/>
      <c r="M229" s="22"/>
      <c r="N229" s="22"/>
      <c r="O229" s="22"/>
      <c r="P229" s="22"/>
      <c r="Q229" s="22"/>
      <c r="R229" s="23"/>
    </row>
    <row r="230" s="16" customFormat="1" ht="14.25" spans="1:18">
      <c r="A230" s="21"/>
      <c r="B230" s="22"/>
      <c r="C230" s="22"/>
      <c r="D230" s="23"/>
      <c r="E230" s="22"/>
      <c r="F230" s="21"/>
      <c r="G230" s="22"/>
      <c r="H230" s="22"/>
      <c r="I230" s="22"/>
      <c r="J230" s="22"/>
      <c r="K230" s="22"/>
      <c r="L230" s="22"/>
      <c r="M230" s="22"/>
      <c r="N230" s="22"/>
      <c r="O230" s="22"/>
      <c r="P230" s="22"/>
      <c r="Q230" s="22"/>
      <c r="R230" s="23"/>
    </row>
    <row r="231" s="3" customFormat="1" ht="14.25" spans="1:18">
      <c r="A231" s="21"/>
      <c r="B231" s="22"/>
      <c r="C231" s="22"/>
      <c r="D231" s="23"/>
      <c r="E231" s="22"/>
      <c r="F231" s="21"/>
      <c r="G231" s="22"/>
      <c r="H231" s="22"/>
      <c r="I231" s="22"/>
      <c r="J231" s="22"/>
      <c r="K231" s="22"/>
      <c r="L231" s="22"/>
      <c r="M231" s="22"/>
      <c r="N231" s="22"/>
      <c r="O231" s="22"/>
      <c r="P231" s="22"/>
      <c r="Q231" s="22"/>
      <c r="R231" s="23"/>
    </row>
    <row r="232" s="3" customFormat="1" ht="14.25" spans="1:18">
      <c r="A232" s="21"/>
      <c r="B232" s="22"/>
      <c r="C232" s="22"/>
      <c r="D232" s="23"/>
      <c r="E232" s="22"/>
      <c r="F232" s="21"/>
      <c r="G232" s="22"/>
      <c r="H232" s="22"/>
      <c r="I232" s="22"/>
      <c r="J232" s="22"/>
      <c r="K232" s="22"/>
      <c r="L232" s="22"/>
      <c r="M232" s="22"/>
      <c r="N232" s="22"/>
      <c r="O232" s="22"/>
      <c r="P232" s="22"/>
      <c r="Q232" s="22"/>
      <c r="R232" s="23"/>
    </row>
    <row r="233" s="3" customFormat="1" ht="14.25" spans="1:18">
      <c r="A233" s="21"/>
      <c r="B233" s="22"/>
      <c r="C233" s="22"/>
      <c r="D233" s="23"/>
      <c r="E233" s="22"/>
      <c r="F233" s="21"/>
      <c r="G233" s="22"/>
      <c r="H233" s="22"/>
      <c r="I233" s="22"/>
      <c r="J233" s="22"/>
      <c r="K233" s="22"/>
      <c r="L233" s="22"/>
      <c r="M233" s="22"/>
      <c r="N233" s="22"/>
      <c r="O233" s="22"/>
      <c r="P233" s="22"/>
      <c r="Q233" s="22"/>
      <c r="R233" s="23"/>
    </row>
    <row r="234" s="3" customFormat="1" ht="14.25" spans="1:18">
      <c r="A234" s="21"/>
      <c r="B234" s="22"/>
      <c r="C234" s="22"/>
      <c r="D234" s="23"/>
      <c r="E234" s="22"/>
      <c r="F234" s="21"/>
      <c r="G234" s="22"/>
      <c r="H234" s="22"/>
      <c r="I234" s="22"/>
      <c r="J234" s="22"/>
      <c r="K234" s="22"/>
      <c r="L234" s="22"/>
      <c r="M234" s="22"/>
      <c r="N234" s="22"/>
      <c r="O234" s="22"/>
      <c r="P234" s="22"/>
      <c r="Q234" s="22"/>
      <c r="R234" s="23"/>
    </row>
    <row r="235" s="3" customFormat="1" ht="14.25" spans="1:18">
      <c r="A235" s="21"/>
      <c r="B235" s="22"/>
      <c r="C235" s="22"/>
      <c r="D235" s="23"/>
      <c r="E235" s="22"/>
      <c r="F235" s="21"/>
      <c r="G235" s="22"/>
      <c r="H235" s="22"/>
      <c r="I235" s="22"/>
      <c r="J235" s="22"/>
      <c r="K235" s="22"/>
      <c r="L235" s="22"/>
      <c r="M235" s="22"/>
      <c r="N235" s="22"/>
      <c r="O235" s="22"/>
      <c r="P235" s="22"/>
      <c r="Q235" s="22"/>
      <c r="R235" s="23"/>
    </row>
    <row r="236" s="3" customFormat="1" ht="14.25" spans="1:18">
      <c r="A236" s="21"/>
      <c r="B236" s="22"/>
      <c r="C236" s="22"/>
      <c r="D236" s="23"/>
      <c r="E236" s="22"/>
      <c r="F236" s="21"/>
      <c r="G236" s="22"/>
      <c r="H236" s="22"/>
      <c r="I236" s="22"/>
      <c r="J236" s="22"/>
      <c r="K236" s="22"/>
      <c r="L236" s="22"/>
      <c r="M236" s="22"/>
      <c r="N236" s="22"/>
      <c r="O236" s="22"/>
      <c r="P236" s="22"/>
      <c r="Q236" s="22"/>
      <c r="R236" s="23"/>
    </row>
    <row r="237" s="3" customFormat="1" ht="14.25" spans="1:18">
      <c r="A237" s="21"/>
      <c r="B237" s="22"/>
      <c r="C237" s="22"/>
      <c r="D237" s="23"/>
      <c r="E237" s="22"/>
      <c r="F237" s="21"/>
      <c r="G237" s="22"/>
      <c r="H237" s="22"/>
      <c r="I237" s="22"/>
      <c r="J237" s="22"/>
      <c r="K237" s="22"/>
      <c r="L237" s="22"/>
      <c r="M237" s="22"/>
      <c r="N237" s="22"/>
      <c r="O237" s="22"/>
      <c r="P237" s="22"/>
      <c r="Q237" s="22"/>
      <c r="R237" s="23"/>
    </row>
    <row r="238" s="3" customFormat="1" ht="14.25" spans="1:18">
      <c r="A238" s="21"/>
      <c r="B238" s="22"/>
      <c r="C238" s="22"/>
      <c r="D238" s="23"/>
      <c r="E238" s="22"/>
      <c r="F238" s="21"/>
      <c r="G238" s="22"/>
      <c r="H238" s="22"/>
      <c r="I238" s="22"/>
      <c r="J238" s="22"/>
      <c r="K238" s="22"/>
      <c r="L238" s="22"/>
      <c r="M238" s="22"/>
      <c r="N238" s="22"/>
      <c r="O238" s="22"/>
      <c r="P238" s="22"/>
      <c r="Q238" s="22"/>
      <c r="R238" s="23"/>
    </row>
    <row r="239" s="3" customFormat="1" ht="14.25" spans="1:18">
      <c r="A239" s="21"/>
      <c r="B239" s="22"/>
      <c r="C239" s="22"/>
      <c r="D239" s="23"/>
      <c r="E239" s="22"/>
      <c r="F239" s="21"/>
      <c r="G239" s="22"/>
      <c r="H239" s="22"/>
      <c r="I239" s="22"/>
      <c r="J239" s="22"/>
      <c r="K239" s="22"/>
      <c r="L239" s="22"/>
      <c r="M239" s="22"/>
      <c r="N239" s="22"/>
      <c r="O239" s="22"/>
      <c r="P239" s="22"/>
      <c r="Q239" s="22"/>
      <c r="R239" s="23"/>
    </row>
    <row r="240" s="3" customFormat="1" ht="14.25" spans="1:18">
      <c r="A240" s="21"/>
      <c r="B240" s="22"/>
      <c r="C240" s="22"/>
      <c r="D240" s="23"/>
      <c r="E240" s="22"/>
      <c r="F240" s="21"/>
      <c r="G240" s="22"/>
      <c r="H240" s="22"/>
      <c r="I240" s="22"/>
      <c r="J240" s="22"/>
      <c r="K240" s="22"/>
      <c r="L240" s="22"/>
      <c r="M240" s="22"/>
      <c r="N240" s="22"/>
      <c r="O240" s="22"/>
      <c r="P240" s="22"/>
      <c r="Q240" s="22"/>
      <c r="R240" s="23"/>
    </row>
    <row r="241" s="3" customFormat="1" ht="14.25" spans="1:18">
      <c r="A241" s="21"/>
      <c r="B241" s="22"/>
      <c r="C241" s="22"/>
      <c r="D241" s="23"/>
      <c r="E241" s="22"/>
      <c r="F241" s="21"/>
      <c r="G241" s="22"/>
      <c r="H241" s="22"/>
      <c r="I241" s="22"/>
      <c r="J241" s="22"/>
      <c r="K241" s="22"/>
      <c r="L241" s="22"/>
      <c r="M241" s="22"/>
      <c r="N241" s="22"/>
      <c r="O241" s="22"/>
      <c r="P241" s="22"/>
      <c r="Q241" s="22"/>
      <c r="R241" s="23"/>
    </row>
    <row r="242" s="1" customFormat="1" spans="1:18">
      <c r="A242" s="21"/>
      <c r="B242" s="22"/>
      <c r="C242" s="22"/>
      <c r="D242" s="23"/>
      <c r="E242" s="22"/>
      <c r="F242" s="21"/>
      <c r="G242" s="22"/>
      <c r="H242" s="22"/>
      <c r="I242" s="22"/>
      <c r="J242" s="22"/>
      <c r="K242" s="22"/>
      <c r="L242" s="22"/>
      <c r="M242" s="22"/>
      <c r="N242" s="22"/>
      <c r="O242" s="22"/>
      <c r="P242" s="22"/>
      <c r="Q242" s="22"/>
      <c r="R242" s="23"/>
    </row>
    <row r="243" s="3" customFormat="1" ht="14.25" spans="1:18">
      <c r="A243" s="21"/>
      <c r="B243" s="22"/>
      <c r="C243" s="22"/>
      <c r="D243" s="23"/>
      <c r="E243" s="22"/>
      <c r="F243" s="21"/>
      <c r="G243" s="22"/>
      <c r="H243" s="22"/>
      <c r="I243" s="22"/>
      <c r="J243" s="22"/>
      <c r="K243" s="22"/>
      <c r="L243" s="22"/>
      <c r="M243" s="22"/>
      <c r="N243" s="22"/>
      <c r="O243" s="22"/>
      <c r="P243" s="22"/>
      <c r="Q243" s="22"/>
      <c r="R243" s="23"/>
    </row>
    <row r="244" s="3" customFormat="1" ht="14.25" spans="1:18">
      <c r="A244" s="21"/>
      <c r="B244" s="22"/>
      <c r="C244" s="22"/>
      <c r="D244" s="23"/>
      <c r="E244" s="22"/>
      <c r="F244" s="21"/>
      <c r="G244" s="22"/>
      <c r="H244" s="22"/>
      <c r="I244" s="22"/>
      <c r="J244" s="22"/>
      <c r="K244" s="22"/>
      <c r="L244" s="22"/>
      <c r="M244" s="22"/>
      <c r="N244" s="22"/>
      <c r="O244" s="22"/>
      <c r="P244" s="22"/>
      <c r="Q244" s="22"/>
      <c r="R244" s="23"/>
    </row>
    <row r="245" s="10" customFormat="1" spans="1:18">
      <c r="A245" s="21"/>
      <c r="B245" s="22"/>
      <c r="C245" s="22"/>
      <c r="D245" s="23"/>
      <c r="E245" s="22"/>
      <c r="F245" s="21"/>
      <c r="G245" s="22"/>
      <c r="H245" s="22"/>
      <c r="I245" s="22"/>
      <c r="J245" s="22"/>
      <c r="K245" s="22"/>
      <c r="L245" s="22"/>
      <c r="M245" s="22"/>
      <c r="N245" s="22"/>
      <c r="O245" s="22"/>
      <c r="P245" s="22"/>
      <c r="Q245" s="22"/>
      <c r="R245" s="23"/>
    </row>
    <row r="246" s="3" customFormat="1" ht="14.25" spans="1:18">
      <c r="A246" s="21"/>
      <c r="B246" s="22"/>
      <c r="C246" s="22"/>
      <c r="D246" s="23"/>
      <c r="E246" s="22"/>
      <c r="F246" s="21"/>
      <c r="G246" s="22"/>
      <c r="H246" s="22"/>
      <c r="I246" s="22"/>
      <c r="J246" s="22"/>
      <c r="K246" s="22"/>
      <c r="L246" s="22"/>
      <c r="M246" s="22"/>
      <c r="N246" s="22"/>
      <c r="O246" s="22"/>
      <c r="P246" s="22"/>
      <c r="Q246" s="22"/>
      <c r="R246" s="23"/>
    </row>
    <row r="247" s="3" customFormat="1" ht="14.25" spans="1:18">
      <c r="A247" s="21"/>
      <c r="B247" s="22"/>
      <c r="C247" s="22"/>
      <c r="D247" s="23"/>
      <c r="E247" s="22"/>
      <c r="F247" s="21"/>
      <c r="G247" s="22"/>
      <c r="H247" s="22"/>
      <c r="I247" s="22"/>
      <c r="J247" s="22"/>
      <c r="K247" s="22"/>
      <c r="L247" s="22"/>
      <c r="M247" s="22"/>
      <c r="N247" s="22"/>
      <c r="O247" s="22"/>
      <c r="P247" s="22"/>
      <c r="Q247" s="22"/>
      <c r="R247" s="23"/>
    </row>
    <row r="248" s="3" customFormat="1" ht="14.25" spans="1:18">
      <c r="A248" s="21"/>
      <c r="B248" s="22"/>
      <c r="C248" s="22"/>
      <c r="D248" s="23"/>
      <c r="E248" s="22"/>
      <c r="F248" s="21"/>
      <c r="G248" s="22"/>
      <c r="H248" s="22"/>
      <c r="I248" s="22"/>
      <c r="J248" s="22"/>
      <c r="K248" s="22"/>
      <c r="L248" s="22"/>
      <c r="M248" s="22"/>
      <c r="N248" s="22"/>
      <c r="O248" s="22"/>
      <c r="P248" s="22"/>
      <c r="Q248" s="22"/>
      <c r="R248" s="23"/>
    </row>
    <row r="249" s="3" customFormat="1" ht="14.25" spans="1:18">
      <c r="A249" s="21"/>
      <c r="B249" s="22"/>
      <c r="C249" s="22"/>
      <c r="D249" s="23"/>
      <c r="E249" s="22"/>
      <c r="F249" s="21"/>
      <c r="G249" s="22"/>
      <c r="H249" s="22"/>
      <c r="I249" s="22"/>
      <c r="J249" s="22"/>
      <c r="K249" s="22"/>
      <c r="L249" s="22"/>
      <c r="M249" s="22"/>
      <c r="N249" s="22"/>
      <c r="O249" s="22"/>
      <c r="P249" s="22"/>
      <c r="Q249" s="22"/>
      <c r="R249" s="23"/>
    </row>
    <row r="250" s="1" customFormat="1" spans="1:18">
      <c r="A250" s="21"/>
      <c r="B250" s="22"/>
      <c r="C250" s="22"/>
      <c r="D250" s="23"/>
      <c r="E250" s="22"/>
      <c r="F250" s="21"/>
      <c r="G250" s="22"/>
      <c r="H250" s="22"/>
      <c r="I250" s="22"/>
      <c r="J250" s="22"/>
      <c r="K250" s="22"/>
      <c r="L250" s="22"/>
      <c r="M250" s="22"/>
      <c r="N250" s="22"/>
      <c r="O250" s="22"/>
      <c r="P250" s="22"/>
      <c r="Q250" s="22"/>
      <c r="R250" s="23"/>
    </row>
    <row r="251" s="16" customFormat="1" ht="14.25" spans="1:18">
      <c r="A251" s="21"/>
      <c r="B251" s="22"/>
      <c r="C251" s="22"/>
      <c r="D251" s="23"/>
      <c r="E251" s="22"/>
      <c r="F251" s="21"/>
      <c r="G251" s="22"/>
      <c r="H251" s="22"/>
      <c r="I251" s="22"/>
      <c r="J251" s="22"/>
      <c r="K251" s="22"/>
      <c r="L251" s="22"/>
      <c r="M251" s="22"/>
      <c r="N251" s="22"/>
      <c r="O251" s="22"/>
      <c r="P251" s="22"/>
      <c r="Q251" s="22"/>
      <c r="R251" s="23"/>
    </row>
    <row r="252" s="16" customFormat="1" ht="14.25" spans="1:18">
      <c r="A252" s="21"/>
      <c r="B252" s="22"/>
      <c r="C252" s="22"/>
      <c r="D252" s="23"/>
      <c r="E252" s="22"/>
      <c r="F252" s="21"/>
      <c r="G252" s="22"/>
      <c r="H252" s="22"/>
      <c r="I252" s="22"/>
      <c r="J252" s="22"/>
      <c r="K252" s="22"/>
      <c r="L252" s="22"/>
      <c r="M252" s="22"/>
      <c r="N252" s="22"/>
      <c r="O252" s="22"/>
      <c r="P252" s="22"/>
      <c r="Q252" s="22"/>
      <c r="R252" s="23"/>
    </row>
    <row r="253" s="2" customFormat="1" spans="1:18">
      <c r="A253" s="21"/>
      <c r="B253" s="22"/>
      <c r="C253" s="22"/>
      <c r="D253" s="23"/>
      <c r="E253" s="22"/>
      <c r="F253" s="21"/>
      <c r="G253" s="22"/>
      <c r="H253" s="22"/>
      <c r="I253" s="22"/>
      <c r="J253" s="22"/>
      <c r="K253" s="22"/>
      <c r="L253" s="22"/>
      <c r="M253" s="22"/>
      <c r="N253" s="22"/>
      <c r="O253" s="22"/>
      <c r="P253" s="22"/>
      <c r="Q253" s="22"/>
      <c r="R253" s="23"/>
    </row>
    <row r="254" s="16" customFormat="1" ht="14.25" spans="1:18">
      <c r="A254" s="21"/>
      <c r="B254" s="22"/>
      <c r="C254" s="22"/>
      <c r="D254" s="23"/>
      <c r="E254" s="22"/>
      <c r="F254" s="21"/>
      <c r="G254" s="22"/>
      <c r="H254" s="22"/>
      <c r="I254" s="22"/>
      <c r="J254" s="22"/>
      <c r="K254" s="22"/>
      <c r="L254" s="22"/>
      <c r="M254" s="22"/>
      <c r="N254" s="22"/>
      <c r="O254" s="22"/>
      <c r="P254" s="22"/>
      <c r="Q254" s="22"/>
      <c r="R254" s="23"/>
    </row>
    <row r="255" s="2" customFormat="1" spans="1:18">
      <c r="A255" s="21"/>
      <c r="B255" s="22"/>
      <c r="C255" s="22"/>
      <c r="D255" s="23"/>
      <c r="E255" s="22"/>
      <c r="F255" s="21"/>
      <c r="G255" s="22"/>
      <c r="H255" s="22"/>
      <c r="I255" s="22"/>
      <c r="J255" s="22"/>
      <c r="K255" s="22"/>
      <c r="L255" s="22"/>
      <c r="M255" s="22"/>
      <c r="N255" s="22"/>
      <c r="O255" s="22"/>
      <c r="P255" s="22"/>
      <c r="Q255" s="22"/>
      <c r="R255" s="23"/>
    </row>
    <row r="256" s="16" customFormat="1" ht="14.25" spans="1:18">
      <c r="A256" s="21"/>
      <c r="B256" s="22"/>
      <c r="C256" s="22"/>
      <c r="D256" s="23"/>
      <c r="E256" s="22"/>
      <c r="F256" s="21"/>
      <c r="G256" s="22"/>
      <c r="H256" s="22"/>
      <c r="I256" s="22"/>
      <c r="J256" s="22"/>
      <c r="K256" s="22"/>
      <c r="L256" s="22"/>
      <c r="M256" s="22"/>
      <c r="N256" s="22"/>
      <c r="O256" s="22"/>
      <c r="P256" s="22"/>
      <c r="Q256" s="22"/>
      <c r="R256" s="23"/>
    </row>
    <row r="257" s="2" customFormat="1" spans="1:18">
      <c r="A257" s="21"/>
      <c r="B257" s="22"/>
      <c r="C257" s="22"/>
      <c r="D257" s="23"/>
      <c r="E257" s="22"/>
      <c r="F257" s="21"/>
      <c r="G257" s="22"/>
      <c r="H257" s="22"/>
      <c r="I257" s="22"/>
      <c r="J257" s="22"/>
      <c r="K257" s="22"/>
      <c r="L257" s="22"/>
      <c r="M257" s="22"/>
      <c r="N257" s="22"/>
      <c r="O257" s="22"/>
      <c r="P257" s="22"/>
      <c r="Q257" s="22"/>
      <c r="R257" s="23"/>
    </row>
    <row r="258" s="17" customFormat="1" spans="1:18">
      <c r="A258" s="21"/>
      <c r="B258" s="22"/>
      <c r="C258" s="22"/>
      <c r="D258" s="23"/>
      <c r="E258" s="22"/>
      <c r="F258" s="21"/>
      <c r="G258" s="22"/>
      <c r="H258" s="22"/>
      <c r="I258" s="22"/>
      <c r="J258" s="22"/>
      <c r="K258" s="22"/>
      <c r="L258" s="22"/>
      <c r="M258" s="22"/>
      <c r="N258" s="22"/>
      <c r="O258" s="22"/>
      <c r="P258" s="22"/>
      <c r="Q258" s="22"/>
      <c r="R258" s="23"/>
    </row>
    <row r="259" s="17" customFormat="1" spans="1:18">
      <c r="A259" s="21"/>
      <c r="B259" s="22"/>
      <c r="C259" s="22"/>
      <c r="D259" s="23"/>
      <c r="E259" s="22"/>
      <c r="F259" s="21"/>
      <c r="G259" s="22"/>
      <c r="H259" s="22"/>
      <c r="I259" s="22"/>
      <c r="J259" s="22"/>
      <c r="K259" s="22"/>
      <c r="L259" s="22"/>
      <c r="M259" s="22"/>
      <c r="N259" s="22"/>
      <c r="O259" s="22"/>
      <c r="P259" s="22"/>
      <c r="Q259" s="22"/>
      <c r="R259" s="23"/>
    </row>
    <row r="260" s="17" customFormat="1" spans="1:18">
      <c r="A260" s="21"/>
      <c r="B260" s="22"/>
      <c r="C260" s="22"/>
      <c r="D260" s="23"/>
      <c r="E260" s="22"/>
      <c r="F260" s="21"/>
      <c r="G260" s="22"/>
      <c r="H260" s="22"/>
      <c r="I260" s="22"/>
      <c r="J260" s="22"/>
      <c r="K260" s="22"/>
      <c r="L260" s="22"/>
      <c r="M260" s="22"/>
      <c r="N260" s="22"/>
      <c r="O260" s="22"/>
      <c r="P260" s="22"/>
      <c r="Q260" s="22"/>
      <c r="R260" s="23"/>
    </row>
    <row r="261" s="16" customFormat="1" ht="14.25" spans="1:18">
      <c r="A261" s="21"/>
      <c r="B261" s="22"/>
      <c r="C261" s="22"/>
      <c r="D261" s="23"/>
      <c r="E261" s="22"/>
      <c r="F261" s="21"/>
      <c r="G261" s="22"/>
      <c r="H261" s="22"/>
      <c r="I261" s="22"/>
      <c r="J261" s="22"/>
      <c r="K261" s="22"/>
      <c r="L261" s="22"/>
      <c r="M261" s="22"/>
      <c r="N261" s="22"/>
      <c r="O261" s="22"/>
      <c r="P261" s="22"/>
      <c r="Q261" s="22"/>
      <c r="R261" s="23"/>
    </row>
    <row r="262" s="1" customFormat="1" spans="1:18">
      <c r="A262" s="21"/>
      <c r="B262" s="22"/>
      <c r="C262" s="22"/>
      <c r="D262" s="23"/>
      <c r="E262" s="22"/>
      <c r="F262" s="21"/>
      <c r="G262" s="22"/>
      <c r="H262" s="22"/>
      <c r="I262" s="22"/>
      <c r="J262" s="22"/>
      <c r="K262" s="22"/>
      <c r="L262" s="22"/>
      <c r="M262" s="22"/>
      <c r="N262" s="22"/>
      <c r="O262" s="22"/>
      <c r="P262" s="22"/>
      <c r="Q262" s="22"/>
      <c r="R262" s="23"/>
    </row>
    <row r="263" s="1" customFormat="1" spans="1:18">
      <c r="A263" s="21"/>
      <c r="B263" s="22"/>
      <c r="C263" s="22"/>
      <c r="D263" s="23"/>
      <c r="E263" s="22"/>
      <c r="F263" s="21"/>
      <c r="G263" s="22"/>
      <c r="H263" s="22"/>
      <c r="I263" s="22"/>
      <c r="J263" s="22"/>
      <c r="K263" s="22"/>
      <c r="L263" s="22"/>
      <c r="M263" s="22"/>
      <c r="N263" s="22"/>
      <c r="O263" s="22"/>
      <c r="P263" s="22"/>
      <c r="Q263" s="22"/>
      <c r="R263" s="23"/>
    </row>
    <row r="264" s="1" customFormat="1" spans="1:18">
      <c r="A264" s="21"/>
      <c r="B264" s="22"/>
      <c r="C264" s="22"/>
      <c r="D264" s="23"/>
      <c r="E264" s="22"/>
      <c r="F264" s="21"/>
      <c r="G264" s="22"/>
      <c r="H264" s="22"/>
      <c r="I264" s="22"/>
      <c r="J264" s="22"/>
      <c r="K264" s="22"/>
      <c r="L264" s="22"/>
      <c r="M264" s="22"/>
      <c r="N264" s="22"/>
      <c r="O264" s="22"/>
      <c r="P264" s="22"/>
      <c r="Q264" s="22"/>
      <c r="R264" s="23"/>
    </row>
    <row r="265" s="1" customFormat="1" spans="1:18">
      <c r="A265" s="21"/>
      <c r="B265" s="22"/>
      <c r="C265" s="22"/>
      <c r="D265" s="23"/>
      <c r="E265" s="22"/>
      <c r="F265" s="21"/>
      <c r="G265" s="22"/>
      <c r="H265" s="22"/>
      <c r="I265" s="22"/>
      <c r="J265" s="22"/>
      <c r="K265" s="22"/>
      <c r="L265" s="22"/>
      <c r="M265" s="22"/>
      <c r="N265" s="22"/>
      <c r="O265" s="22"/>
      <c r="P265" s="22"/>
      <c r="Q265" s="22"/>
      <c r="R265" s="23"/>
    </row>
    <row r="266" s="1" customFormat="1" spans="1:18">
      <c r="A266" s="21"/>
      <c r="B266" s="22"/>
      <c r="C266" s="22"/>
      <c r="D266" s="23"/>
      <c r="E266" s="22"/>
      <c r="F266" s="21"/>
      <c r="G266" s="22"/>
      <c r="H266" s="22"/>
      <c r="I266" s="22"/>
      <c r="J266" s="22"/>
      <c r="K266" s="22"/>
      <c r="L266" s="22"/>
      <c r="M266" s="22"/>
      <c r="N266" s="22"/>
      <c r="O266" s="22"/>
      <c r="P266" s="22"/>
      <c r="Q266" s="22"/>
      <c r="R266" s="23"/>
    </row>
    <row r="267" s="18" customFormat="1" ht="12" spans="1:18">
      <c r="A267" s="21"/>
      <c r="B267" s="22"/>
      <c r="C267" s="22"/>
      <c r="D267" s="23"/>
      <c r="E267" s="22"/>
      <c r="F267" s="21"/>
      <c r="G267" s="22"/>
      <c r="H267" s="22"/>
      <c r="I267" s="22"/>
      <c r="J267" s="22"/>
      <c r="K267" s="22"/>
      <c r="L267" s="22"/>
      <c r="M267" s="22"/>
      <c r="N267" s="22"/>
      <c r="O267" s="22"/>
      <c r="P267" s="22"/>
      <c r="Q267" s="22"/>
      <c r="R267" s="23"/>
    </row>
    <row r="268" s="18" customFormat="1" ht="12" spans="1:18">
      <c r="A268" s="21"/>
      <c r="B268" s="22"/>
      <c r="C268" s="22"/>
      <c r="D268" s="23"/>
      <c r="E268" s="22"/>
      <c r="F268" s="21"/>
      <c r="G268" s="22"/>
      <c r="H268" s="22"/>
      <c r="I268" s="22"/>
      <c r="J268" s="22"/>
      <c r="K268" s="22"/>
      <c r="L268" s="22"/>
      <c r="M268" s="22"/>
      <c r="N268" s="22"/>
      <c r="O268" s="22"/>
      <c r="P268" s="22"/>
      <c r="Q268" s="22"/>
      <c r="R268" s="23"/>
    </row>
    <row r="269" s="1" customFormat="1" spans="1:18">
      <c r="A269" s="21"/>
      <c r="B269" s="22"/>
      <c r="C269" s="22"/>
      <c r="D269" s="23"/>
      <c r="E269" s="22"/>
      <c r="F269" s="21"/>
      <c r="G269" s="22"/>
      <c r="H269" s="22"/>
      <c r="I269" s="22"/>
      <c r="J269" s="22"/>
      <c r="K269" s="22"/>
      <c r="L269" s="22"/>
      <c r="M269" s="22"/>
      <c r="N269" s="22"/>
      <c r="O269" s="22"/>
      <c r="P269" s="22"/>
      <c r="Q269" s="22"/>
      <c r="R269" s="23"/>
    </row>
    <row r="270" s="3" customFormat="1" ht="14.25" spans="1:18">
      <c r="A270" s="21"/>
      <c r="B270" s="22"/>
      <c r="C270" s="22"/>
      <c r="D270" s="23"/>
      <c r="E270" s="22"/>
      <c r="F270" s="21"/>
      <c r="G270" s="22"/>
      <c r="H270" s="22"/>
      <c r="I270" s="22"/>
      <c r="J270" s="22"/>
      <c r="K270" s="22"/>
      <c r="L270" s="22"/>
      <c r="M270" s="22"/>
      <c r="N270" s="22"/>
      <c r="O270" s="22"/>
      <c r="P270" s="22"/>
      <c r="Q270" s="22"/>
      <c r="R270" s="23"/>
    </row>
    <row r="271" s="9" customFormat="1" spans="1:18">
      <c r="A271" s="21"/>
      <c r="B271" s="22"/>
      <c r="C271" s="22"/>
      <c r="D271" s="23"/>
      <c r="E271" s="22"/>
      <c r="F271" s="21"/>
      <c r="G271" s="22"/>
      <c r="H271" s="22"/>
      <c r="I271" s="22"/>
      <c r="J271" s="22"/>
      <c r="K271" s="22"/>
      <c r="L271" s="22"/>
      <c r="M271" s="22"/>
      <c r="N271" s="22"/>
      <c r="O271" s="22"/>
      <c r="P271" s="22"/>
      <c r="Q271" s="22"/>
      <c r="R271" s="23"/>
    </row>
    <row r="272" s="1" customFormat="1" spans="1:18">
      <c r="A272" s="21"/>
      <c r="B272" s="22"/>
      <c r="C272" s="22"/>
      <c r="D272" s="23"/>
      <c r="E272" s="22"/>
      <c r="F272" s="21"/>
      <c r="G272" s="22"/>
      <c r="H272" s="22"/>
      <c r="I272" s="22"/>
      <c r="J272" s="22"/>
      <c r="K272" s="22"/>
      <c r="L272" s="22"/>
      <c r="M272" s="22"/>
      <c r="N272" s="22"/>
      <c r="O272" s="22"/>
      <c r="P272" s="22"/>
      <c r="Q272" s="22"/>
      <c r="R272" s="23"/>
    </row>
    <row r="273" s="3" customFormat="1" ht="14.25" spans="1:18">
      <c r="A273" s="21"/>
      <c r="B273" s="22"/>
      <c r="C273" s="22"/>
      <c r="D273" s="23"/>
      <c r="E273" s="22"/>
      <c r="F273" s="21"/>
      <c r="G273" s="22"/>
      <c r="H273" s="22"/>
      <c r="I273" s="22"/>
      <c r="J273" s="22"/>
      <c r="K273" s="22"/>
      <c r="L273" s="22"/>
      <c r="M273" s="22"/>
      <c r="N273" s="22"/>
      <c r="O273" s="22"/>
      <c r="P273" s="22"/>
      <c r="Q273" s="22"/>
      <c r="R273" s="23"/>
    </row>
    <row r="274" s="19" customFormat="1" spans="1:18">
      <c r="A274" s="21"/>
      <c r="B274" s="22"/>
      <c r="C274" s="22"/>
      <c r="D274" s="23"/>
      <c r="E274" s="22"/>
      <c r="F274" s="21"/>
      <c r="G274" s="22"/>
      <c r="H274" s="22"/>
      <c r="I274" s="22"/>
      <c r="J274" s="22"/>
      <c r="K274" s="22"/>
      <c r="L274" s="22"/>
      <c r="M274" s="22"/>
      <c r="N274" s="22"/>
      <c r="O274" s="22"/>
      <c r="P274" s="22"/>
      <c r="Q274" s="22"/>
      <c r="R274" s="23"/>
    </row>
    <row r="275" s="19" customFormat="1" spans="1:18">
      <c r="A275" s="21"/>
      <c r="B275" s="22"/>
      <c r="C275" s="22"/>
      <c r="D275" s="23"/>
      <c r="E275" s="22"/>
      <c r="F275" s="21"/>
      <c r="G275" s="22"/>
      <c r="H275" s="22"/>
      <c r="I275" s="22"/>
      <c r="J275" s="22"/>
      <c r="K275" s="22"/>
      <c r="L275" s="22"/>
      <c r="M275" s="22"/>
      <c r="N275" s="22"/>
      <c r="O275" s="22"/>
      <c r="P275" s="22"/>
      <c r="Q275" s="22"/>
      <c r="R275" s="23"/>
    </row>
    <row r="276" s="1" customFormat="1" spans="1:18">
      <c r="A276" s="21"/>
      <c r="B276" s="22"/>
      <c r="C276" s="22"/>
      <c r="D276" s="23"/>
      <c r="E276" s="22"/>
      <c r="F276" s="21"/>
      <c r="G276" s="22"/>
      <c r="H276" s="22"/>
      <c r="I276" s="22"/>
      <c r="J276" s="22"/>
      <c r="K276" s="22"/>
      <c r="L276" s="22"/>
      <c r="M276" s="22"/>
      <c r="N276" s="22"/>
      <c r="O276" s="22"/>
      <c r="P276" s="22"/>
      <c r="Q276" s="22"/>
      <c r="R276" s="23"/>
    </row>
    <row r="277" s="16" customFormat="1" ht="14.25" spans="1:18">
      <c r="A277" s="21"/>
      <c r="B277" s="22"/>
      <c r="C277" s="22"/>
      <c r="D277" s="23"/>
      <c r="E277" s="22"/>
      <c r="F277" s="21"/>
      <c r="G277" s="22"/>
      <c r="H277" s="22"/>
      <c r="I277" s="22"/>
      <c r="J277" s="22"/>
      <c r="K277" s="22"/>
      <c r="L277" s="22"/>
      <c r="M277" s="22"/>
      <c r="N277" s="22"/>
      <c r="O277" s="22"/>
      <c r="P277" s="22"/>
      <c r="Q277" s="22"/>
      <c r="R277" s="23"/>
    </row>
    <row r="278" s="16" customFormat="1" ht="14.25" spans="1:18">
      <c r="A278" s="21"/>
      <c r="B278" s="22"/>
      <c r="C278" s="22"/>
      <c r="D278" s="23"/>
      <c r="E278" s="22"/>
      <c r="F278" s="21"/>
      <c r="G278" s="22"/>
      <c r="H278" s="22"/>
      <c r="I278" s="22"/>
      <c r="J278" s="22"/>
      <c r="K278" s="22"/>
      <c r="L278" s="22"/>
      <c r="M278" s="22"/>
      <c r="N278" s="22"/>
      <c r="O278" s="22"/>
      <c r="P278" s="22"/>
      <c r="Q278" s="22"/>
      <c r="R278" s="23"/>
    </row>
    <row r="279" s="16" customFormat="1" ht="14.25" spans="1:18">
      <c r="A279" s="21"/>
      <c r="B279" s="22"/>
      <c r="C279" s="22"/>
      <c r="D279" s="23"/>
      <c r="E279" s="22"/>
      <c r="F279" s="21"/>
      <c r="G279" s="22"/>
      <c r="H279" s="22"/>
      <c r="I279" s="22"/>
      <c r="J279" s="22"/>
      <c r="K279" s="22"/>
      <c r="L279" s="22"/>
      <c r="M279" s="22"/>
      <c r="N279" s="22"/>
      <c r="O279" s="22"/>
      <c r="P279" s="22"/>
      <c r="Q279" s="22"/>
      <c r="R279" s="23"/>
    </row>
    <row r="280" s="16" customFormat="1" ht="14.25" spans="1:18">
      <c r="A280" s="21"/>
      <c r="B280" s="22"/>
      <c r="C280" s="22"/>
      <c r="D280" s="23"/>
      <c r="E280" s="22"/>
      <c r="F280" s="21"/>
      <c r="G280" s="22"/>
      <c r="H280" s="22"/>
      <c r="I280" s="22"/>
      <c r="J280" s="22"/>
      <c r="K280" s="22"/>
      <c r="L280" s="22"/>
      <c r="M280" s="22"/>
      <c r="N280" s="22"/>
      <c r="O280" s="22"/>
      <c r="P280" s="22"/>
      <c r="Q280" s="22"/>
      <c r="R280" s="23"/>
    </row>
    <row r="281" s="17" customFormat="1" spans="1:18">
      <c r="A281" s="21"/>
      <c r="B281" s="22"/>
      <c r="C281" s="22"/>
      <c r="D281" s="23"/>
      <c r="E281" s="22"/>
      <c r="F281" s="21"/>
      <c r="G281" s="22"/>
      <c r="H281" s="22"/>
      <c r="I281" s="22"/>
      <c r="J281" s="22"/>
      <c r="K281" s="22"/>
      <c r="L281" s="22"/>
      <c r="M281" s="22"/>
      <c r="N281" s="22"/>
      <c r="O281" s="22"/>
      <c r="P281" s="22"/>
      <c r="Q281" s="22"/>
      <c r="R281" s="23"/>
    </row>
    <row r="282" s="20" customFormat="1" ht="14.25" spans="1:18">
      <c r="A282" s="21"/>
      <c r="B282" s="22"/>
      <c r="C282" s="22"/>
      <c r="D282" s="23"/>
      <c r="E282" s="22"/>
      <c r="F282" s="21"/>
      <c r="G282" s="22"/>
      <c r="H282" s="22"/>
      <c r="I282" s="22"/>
      <c r="J282" s="22"/>
      <c r="K282" s="22"/>
      <c r="L282" s="22"/>
      <c r="M282" s="22"/>
      <c r="N282" s="22"/>
      <c r="O282" s="22"/>
      <c r="P282" s="22"/>
      <c r="Q282" s="22"/>
      <c r="R282" s="23"/>
    </row>
    <row r="283" s="16" customFormat="1" ht="14.25" spans="1:18">
      <c r="A283" s="21"/>
      <c r="B283" s="22"/>
      <c r="C283" s="22"/>
      <c r="D283" s="23"/>
      <c r="E283" s="22"/>
      <c r="F283" s="21"/>
      <c r="G283" s="22"/>
      <c r="H283" s="22"/>
      <c r="I283" s="22"/>
      <c r="J283" s="22"/>
      <c r="K283" s="22"/>
      <c r="L283" s="22"/>
      <c r="M283" s="22"/>
      <c r="N283" s="22"/>
      <c r="O283" s="22"/>
      <c r="P283" s="22"/>
      <c r="Q283" s="22"/>
      <c r="R283" s="23"/>
    </row>
    <row r="284" s="16" customFormat="1" ht="14.25" spans="1:18">
      <c r="A284" s="21"/>
      <c r="B284" s="22"/>
      <c r="C284" s="22"/>
      <c r="D284" s="23"/>
      <c r="E284" s="22"/>
      <c r="F284" s="21"/>
      <c r="G284" s="22"/>
      <c r="H284" s="22"/>
      <c r="I284" s="22"/>
      <c r="J284" s="22"/>
      <c r="K284" s="22"/>
      <c r="L284" s="22"/>
      <c r="M284" s="22"/>
      <c r="N284" s="22"/>
      <c r="O284" s="22"/>
      <c r="P284" s="22"/>
      <c r="Q284" s="22"/>
      <c r="R284" s="23"/>
    </row>
    <row r="285" s="16" customFormat="1" ht="14.25" spans="1:18">
      <c r="A285" s="21"/>
      <c r="B285" s="22"/>
      <c r="C285" s="22"/>
      <c r="D285" s="23"/>
      <c r="E285" s="22"/>
      <c r="F285" s="21"/>
      <c r="G285" s="22"/>
      <c r="H285" s="22"/>
      <c r="I285" s="22"/>
      <c r="J285" s="22"/>
      <c r="K285" s="22"/>
      <c r="L285" s="22"/>
      <c r="M285" s="22"/>
      <c r="N285" s="22"/>
      <c r="O285" s="22"/>
      <c r="P285" s="22"/>
      <c r="Q285" s="22"/>
      <c r="R285" s="23"/>
    </row>
    <row r="286" s="16" customFormat="1" ht="14.25" spans="1:18">
      <c r="A286" s="21"/>
      <c r="B286" s="22"/>
      <c r="C286" s="22"/>
      <c r="D286" s="23"/>
      <c r="E286" s="22"/>
      <c r="F286" s="21"/>
      <c r="G286" s="22"/>
      <c r="H286" s="22"/>
      <c r="I286" s="22"/>
      <c r="J286" s="22"/>
      <c r="K286" s="22"/>
      <c r="L286" s="22"/>
      <c r="M286" s="22"/>
      <c r="N286" s="22"/>
      <c r="O286" s="22"/>
      <c r="P286" s="22"/>
      <c r="Q286" s="22"/>
      <c r="R286" s="23"/>
    </row>
    <row r="287" s="16" customFormat="1" ht="14.25" spans="1:18">
      <c r="A287" s="21"/>
      <c r="B287" s="22"/>
      <c r="C287" s="22"/>
      <c r="D287" s="23"/>
      <c r="E287" s="22"/>
      <c r="F287" s="21"/>
      <c r="G287" s="22"/>
      <c r="H287" s="22"/>
      <c r="I287" s="22"/>
      <c r="J287" s="22"/>
      <c r="K287" s="22"/>
      <c r="L287" s="22"/>
      <c r="M287" s="22"/>
      <c r="N287" s="22"/>
      <c r="O287" s="22"/>
      <c r="P287" s="22"/>
      <c r="Q287" s="22"/>
      <c r="R287" s="23"/>
    </row>
    <row r="288" s="16" customFormat="1" ht="14.25" spans="1:18">
      <c r="A288" s="21"/>
      <c r="B288" s="22"/>
      <c r="C288" s="22"/>
      <c r="D288" s="23"/>
      <c r="E288" s="22"/>
      <c r="F288" s="21"/>
      <c r="G288" s="22"/>
      <c r="H288" s="22"/>
      <c r="I288" s="22"/>
      <c r="J288" s="22"/>
      <c r="K288" s="22"/>
      <c r="L288" s="22"/>
      <c r="M288" s="22"/>
      <c r="N288" s="22"/>
      <c r="O288" s="22"/>
      <c r="P288" s="22"/>
      <c r="Q288" s="22"/>
      <c r="R288" s="23"/>
    </row>
    <row r="289" s="16" customFormat="1" ht="14.25" spans="1:18">
      <c r="A289" s="21"/>
      <c r="B289" s="22"/>
      <c r="C289" s="22"/>
      <c r="D289" s="23"/>
      <c r="E289" s="22"/>
      <c r="F289" s="21"/>
      <c r="G289" s="22"/>
      <c r="H289" s="22"/>
      <c r="I289" s="22"/>
      <c r="J289" s="22"/>
      <c r="K289" s="22"/>
      <c r="L289" s="22"/>
      <c r="M289" s="22"/>
      <c r="N289" s="22"/>
      <c r="O289" s="22"/>
      <c r="P289" s="22"/>
      <c r="Q289" s="22"/>
      <c r="R289" s="23"/>
    </row>
    <row r="290" s="3" customFormat="1" ht="14.25" spans="1:18">
      <c r="A290" s="21"/>
      <c r="B290" s="22"/>
      <c r="C290" s="22"/>
      <c r="D290" s="23"/>
      <c r="E290" s="22"/>
      <c r="F290" s="21"/>
      <c r="G290" s="22"/>
      <c r="H290" s="22"/>
      <c r="I290" s="22"/>
      <c r="J290" s="22"/>
      <c r="K290" s="22"/>
      <c r="L290" s="22"/>
      <c r="M290" s="22"/>
      <c r="N290" s="22"/>
      <c r="O290" s="22"/>
      <c r="P290" s="22"/>
      <c r="Q290" s="22"/>
      <c r="R290" s="23"/>
    </row>
    <row r="291" s="3" customFormat="1" ht="14.25" spans="1:18">
      <c r="A291" s="21"/>
      <c r="B291" s="22"/>
      <c r="C291" s="22"/>
      <c r="D291" s="23"/>
      <c r="E291" s="22"/>
      <c r="F291" s="21"/>
      <c r="G291" s="22"/>
      <c r="H291" s="22"/>
      <c r="I291" s="22"/>
      <c r="J291" s="22"/>
      <c r="K291" s="22"/>
      <c r="L291" s="22"/>
      <c r="M291" s="22"/>
      <c r="N291" s="22"/>
      <c r="O291" s="22"/>
      <c r="P291" s="22"/>
      <c r="Q291" s="22"/>
      <c r="R291" s="23"/>
    </row>
    <row r="292" s="3" customFormat="1" ht="14.25" spans="1:18">
      <c r="A292" s="21"/>
      <c r="B292" s="22"/>
      <c r="C292" s="22"/>
      <c r="D292" s="23"/>
      <c r="E292" s="22"/>
      <c r="F292" s="21"/>
      <c r="G292" s="22"/>
      <c r="H292" s="22"/>
      <c r="I292" s="22"/>
      <c r="J292" s="22"/>
      <c r="K292" s="22"/>
      <c r="L292" s="22"/>
      <c r="M292" s="22"/>
      <c r="N292" s="22"/>
      <c r="O292" s="22"/>
      <c r="P292" s="22"/>
      <c r="Q292" s="22"/>
      <c r="R292" s="23"/>
    </row>
    <row r="293" s="16" customFormat="1" ht="14.25" spans="1:18">
      <c r="A293" s="21"/>
      <c r="B293" s="22"/>
      <c r="C293" s="22"/>
      <c r="D293" s="23"/>
      <c r="E293" s="22"/>
      <c r="F293" s="21"/>
      <c r="G293" s="22"/>
      <c r="H293" s="22"/>
      <c r="I293" s="22"/>
      <c r="J293" s="22"/>
      <c r="K293" s="22"/>
      <c r="L293" s="22"/>
      <c r="M293" s="22"/>
      <c r="N293" s="22"/>
      <c r="O293" s="22"/>
      <c r="P293" s="22"/>
      <c r="Q293" s="22"/>
      <c r="R293" s="23"/>
    </row>
    <row r="294" s="16" customFormat="1" ht="14.25" spans="1:18">
      <c r="A294" s="21"/>
      <c r="B294" s="22"/>
      <c r="C294" s="22"/>
      <c r="D294" s="23"/>
      <c r="E294" s="22"/>
      <c r="F294" s="21"/>
      <c r="G294" s="22"/>
      <c r="H294" s="22"/>
      <c r="I294" s="22"/>
      <c r="J294" s="22"/>
      <c r="K294" s="22"/>
      <c r="L294" s="22"/>
      <c r="M294" s="22"/>
      <c r="N294" s="22"/>
      <c r="O294" s="22"/>
      <c r="P294" s="22"/>
      <c r="Q294" s="22"/>
      <c r="R294" s="23"/>
    </row>
    <row r="295" s="3" customFormat="1" ht="14.25" spans="1:18">
      <c r="A295" s="21"/>
      <c r="B295" s="22"/>
      <c r="C295" s="22"/>
      <c r="D295" s="23"/>
      <c r="E295" s="22"/>
      <c r="F295" s="21"/>
      <c r="G295" s="22"/>
      <c r="H295" s="22"/>
      <c r="I295" s="22"/>
      <c r="J295" s="22"/>
      <c r="K295" s="22"/>
      <c r="L295" s="22"/>
      <c r="M295" s="22"/>
      <c r="N295" s="22"/>
      <c r="O295" s="22"/>
      <c r="P295" s="22"/>
      <c r="Q295" s="22"/>
      <c r="R295" s="23"/>
    </row>
    <row r="296" s="3" customFormat="1" ht="14.25" spans="1:18">
      <c r="A296" s="21"/>
      <c r="B296" s="22"/>
      <c r="C296" s="22"/>
      <c r="D296" s="23"/>
      <c r="E296" s="22"/>
      <c r="F296" s="21"/>
      <c r="G296" s="22"/>
      <c r="H296" s="22"/>
      <c r="I296" s="22"/>
      <c r="J296" s="22"/>
      <c r="K296" s="22"/>
      <c r="L296" s="22"/>
      <c r="M296" s="22"/>
      <c r="N296" s="22"/>
      <c r="O296" s="22"/>
      <c r="P296" s="22"/>
      <c r="Q296" s="22"/>
      <c r="R296" s="23"/>
    </row>
  </sheetData>
  <mergeCells count="15">
    <mergeCell ref="A1:R1"/>
    <mergeCell ref="D2:E2"/>
    <mergeCell ref="I2:N2"/>
    <mergeCell ref="A155:R155"/>
    <mergeCell ref="A2:A3"/>
    <mergeCell ref="A82:A83"/>
    <mergeCell ref="B2:B3"/>
    <mergeCell ref="C2:C3"/>
    <mergeCell ref="F2:F3"/>
    <mergeCell ref="G2:G3"/>
    <mergeCell ref="H2:H3"/>
    <mergeCell ref="O2:O3"/>
    <mergeCell ref="P2:P3"/>
    <mergeCell ref="Q2:Q3"/>
    <mergeCell ref="R2:R3"/>
  </mergeCells>
  <dataValidations count="4">
    <dataValidation type="list" allowBlank="1" showInputMessage="1" showErrorMessage="1" sqref="R122">
      <formula1>"只开展前期工作,争取实施,十四五期间完工"</formula1>
    </dataValidation>
    <dataValidation type="list" allowBlank="1" showInputMessage="1" showErrorMessage="1" sqref="P7 P8 P9 P10 P17 P18 P19 P20 P21 P25 P26 P27 P28 P29 P30 P34 P35 P39 P40 P45 P48 P49 P50 P51 P52 P58 P59 P60 P61 P63 P64 P65 P67 P68 P72 P73 P74 P78 P80 P82 P83 P84 P85 P86 P93 P96 P97 P98 P101 P102 P104 P105 P106 P107 P108 P109 P110 P111 P112 P115 P116 P117 P118 P119 P121 P122 P125 P128 P129 P130 P131 P134 P135 P141 P142 P11:P16 P22:P23 P32:P33 P37:P38 P41:P44 P54:P55 P69:P71 P76:P77 P87:P88 P89:P92 P94:P95 P113:P114 P123:P124 P126:P127 P132:P133 P136:P140 P143:P144 P145:P148 P149:P154">
      <formula1>"经营性,公益性,国有资产,农户"</formula1>
    </dataValidation>
    <dataValidation type="list" allowBlank="1" showInputMessage="1" showErrorMessage="1" sqref="C7 C8 C9 C17 C18 C19 C20 C21 C25 C26 C27 C28 C29 C30 C34 C35 C48 C49 C50 C51 C52 C55 C58 C59 C60 C61 C63 C64 C65 C67 C68 C72 C73 C74 C83 C84 C85 C86 C93 C96 C97 C98 C99 C101 C102 C104 C105 C106 C107 C108 C109 C110 C111 C112 C114 C115 C116 C117 C118 C119 C121 C122 C124 C125 C127 C128 C129 C130 C131 C133 C134 C135 C140 C141 C142 C149 C11:C16 C22:C23 C32:C33 C37:C38 C39:C45 C69:C71 C76:C77 C78:C80 C81:C82 C94:C95 C136:C138 C143:C144 C147:C148 C151:C154">
      <formula1>"新建,改建,扩建"</formula1>
    </dataValidation>
    <dataValidation type="list" allowBlank="1" showInputMessage="1" showErrorMessage="1" sqref="Q7 Q8 Q9 Q10 Q17 Q18 Q19 Q20 Q21 Q25 Q26 Q27 Q28 Q29 Q30 Q34 Q35 Q39 Q40 Q45 Q48 Q49 Q50 Q51 Q52 Q58 Q59 Q60 Q61 Q63 Q64 Q65 Q67 Q68 Q72 Q73 Q74 Q78 Q80 Q82 Q83 Q84 Q85 Q86 Q87 Q88 Q93 Q96 Q97 Q98 Q101 Q102 Q104 Q105 Q106 Q107 Q108 Q109 Q110 Q111 Q112 Q115 Q116 Q117 Q118 Q119 Q121 Q122 Q125 Q128 Q129 Q130 Q131 Q134 Q135 Q141 Q142 Q11:Q16 Q22:Q23 Q32:Q33 Q37:Q38 Q41:Q44 Q54:Q55 Q69:Q71 Q76:Q77 Q89:Q90 Q91:Q92 Q94:Q95 Q113:Q114 Q123:Q124 Q126:Q127 Q132:Q133 Q136:Q140 Q143:Q144 Q145:Q148 Q149:Q154">
      <formula1>"已明确,未设置"</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2022-2025子项目表</vt:lpstr>
      <vt:lpstr>2022年</vt:lpstr>
      <vt:lpstr>2023年</vt:lpstr>
      <vt:lpstr>2024年</vt:lpstr>
      <vt:lpstr>2025年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Jiangkc</dc:creator>
  <cp:lastModifiedBy>巍山县政府</cp:lastModifiedBy>
  <dcterms:created xsi:type="dcterms:W3CDTF">2021-02-07T02:10:00Z</dcterms:created>
  <dcterms:modified xsi:type="dcterms:W3CDTF">2023-08-01T07:40:58Z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86B308E34103420CAC580DFA383981DF</vt:lpwstr>
  </property>
  <property fmtid="{D5CDD505-2E9C-101B-9397-08002B2CF9AE}" pid="4" name="commondata">
    <vt:lpwstr>eyJoZGlkIjoiZTg0NTgwYTZmZTRmZjliOTdlZWQ1ZWRkMGI1MDhiNDUifQ==</vt:lpwstr>
  </property>
</Properties>
</file>