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4400" windowHeight="5310"/>
  </bookViews>
  <sheets>
    <sheet name="2022年计划表" sheetId="5" r:id="rId1"/>
  </sheets>
  <calcPr calcId="114210"/>
</workbook>
</file>

<file path=xl/calcChain.xml><?xml version="1.0" encoding="utf-8"?>
<calcChain xmlns="http://schemas.openxmlformats.org/spreadsheetml/2006/main">
  <c r="B7" i="5"/>
  <c r="G7"/>
  <c r="J7"/>
  <c r="M7"/>
  <c r="Q7"/>
  <c r="D7"/>
  <c r="C7"/>
  <c r="T7"/>
  <c r="W7"/>
  <c r="B9"/>
  <c r="G9"/>
  <c r="J9"/>
  <c r="M9"/>
  <c r="Q9"/>
  <c r="D9"/>
  <c r="C9"/>
  <c r="T9"/>
  <c r="W9"/>
  <c r="B10"/>
  <c r="G10"/>
  <c r="J10"/>
  <c r="M10"/>
  <c r="Q10"/>
  <c r="D10"/>
  <c r="C10"/>
  <c r="T10"/>
  <c r="W10"/>
  <c r="B11"/>
  <c r="G11"/>
  <c r="J11"/>
  <c r="M11"/>
  <c r="Q11"/>
  <c r="D11"/>
  <c r="C11"/>
  <c r="T11"/>
  <c r="W11"/>
  <c r="B8"/>
  <c r="G8"/>
  <c r="J8"/>
  <c r="M8"/>
  <c r="Q8"/>
  <c r="D8"/>
  <c r="C8"/>
  <c r="T8"/>
  <c r="W8"/>
  <c r="B13"/>
  <c r="G13"/>
  <c r="J13"/>
  <c r="M13"/>
  <c r="Q13"/>
  <c r="D13"/>
  <c r="C13"/>
  <c r="T13"/>
  <c r="W13"/>
  <c r="B12"/>
  <c r="G12"/>
  <c r="J12"/>
  <c r="M12"/>
  <c r="Q12"/>
  <c r="D12"/>
  <c r="C12"/>
  <c r="T12"/>
  <c r="W12"/>
  <c r="B14"/>
  <c r="G14"/>
  <c r="J14"/>
  <c r="M14"/>
  <c r="Q14"/>
  <c r="D14"/>
  <c r="C14"/>
  <c r="T14"/>
  <c r="W14"/>
  <c r="B15"/>
  <c r="G15"/>
  <c r="J15"/>
  <c r="M15"/>
  <c r="Q15"/>
  <c r="D15"/>
  <c r="C15"/>
  <c r="T15"/>
  <c r="W15"/>
  <c r="B16"/>
  <c r="G16"/>
  <c r="J16"/>
  <c r="M16"/>
  <c r="Q16"/>
  <c r="D16"/>
  <c r="C16"/>
  <c r="T16"/>
  <c r="W16"/>
</calcChain>
</file>

<file path=xl/sharedStrings.xml><?xml version="1.0" encoding="utf-8"?>
<sst xmlns="http://schemas.openxmlformats.org/spreadsheetml/2006/main" count="61" uniqueCount="34">
  <si>
    <t xml:space="preserve">  </t>
  </si>
  <si>
    <t>单位：万亩、公斤、吨</t>
  </si>
  <si>
    <t>作物       地区</t>
  </si>
  <si>
    <t>一、粮食作物合计</t>
  </si>
  <si>
    <t>1、小麦</t>
  </si>
  <si>
    <t>2、蚕豆</t>
  </si>
  <si>
    <t>3、薯类</t>
  </si>
  <si>
    <t>作物    地区</t>
  </si>
  <si>
    <t>4、杂粮</t>
  </si>
  <si>
    <t>杂粮中大麦</t>
  </si>
  <si>
    <t>二、油菜面积</t>
  </si>
  <si>
    <t>粮油绿色高产高效创建(片)</t>
  </si>
  <si>
    <t>粮食作物    良种推广</t>
  </si>
  <si>
    <t>病虫害 绿色防控覆盖</t>
  </si>
  <si>
    <t>病虫害 统防统治覆盖</t>
  </si>
  <si>
    <t>测土配方优化平衡施肥面积</t>
  </si>
  <si>
    <t>多样性间套种面积</t>
  </si>
  <si>
    <t>面积</t>
  </si>
  <si>
    <t>亩产</t>
  </si>
  <si>
    <t>总产</t>
  </si>
  <si>
    <t>巍山县</t>
  </si>
  <si>
    <t>南诏镇</t>
  </si>
  <si>
    <t>庙街镇</t>
  </si>
  <si>
    <t>大仓镇</t>
  </si>
  <si>
    <t>永建镇</t>
  </si>
  <si>
    <t>巍宝山乡</t>
  </si>
  <si>
    <t>马鞍山乡</t>
  </si>
  <si>
    <t>紫金乡</t>
  </si>
  <si>
    <t>五印乡</t>
  </si>
  <si>
    <t>牛街乡</t>
  </si>
  <si>
    <t>青华乡</t>
  </si>
  <si>
    <t>巍山县2022年夏粮生产指导性计划表(一)</t>
    <phoneticPr fontId="6" type="noConversion"/>
  </si>
  <si>
    <t>巍山县2022年夏粮生产指导性计划表(二)</t>
    <phoneticPr fontId="6" type="noConversion"/>
  </si>
  <si>
    <t>附件</t>
    <phoneticPr fontId="6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</si>
</sst>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_ "/>
    <numFmt numFmtId="178" formatCode="0_ "/>
  </numFmts>
  <fonts count="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8"/>
      <name val="方正小标宋简体"/>
      <family val="4"/>
      <charset val="134"/>
    </font>
    <font>
      <sz val="12"/>
      <color indexed="8"/>
      <name val="宋体"/>
      <charset val="134"/>
    </font>
    <font>
      <sz val="9"/>
      <name val="宋体"/>
      <charset val="134"/>
    </font>
    <font>
      <sz val="16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6" fillId="0" borderId="0"/>
  </cellStyleXfs>
  <cellXfs count="34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178" fontId="3" fillId="0" borderId="0" xfId="0" applyNumberFormat="1" applyFont="1" applyFill="1" applyBorder="1" applyAlignment="1">
      <alignment vertical="center"/>
    </xf>
    <xf numFmtId="177" fontId="3" fillId="0" borderId="0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3" fillId="0" borderId="3" xfId="0" applyNumberFormat="1" applyFont="1" applyFill="1" applyBorder="1" applyAlignment="1">
      <alignment horizontal="center" vertical="distributed"/>
    </xf>
    <xf numFmtId="176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justify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8" fontId="4" fillId="0" borderId="0" xfId="0" applyNumberFormat="1" applyFont="1" applyFill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"/>
  <sheetViews>
    <sheetView tabSelected="1" zoomScale="64" zoomScaleNormal="64" workbookViewId="0">
      <selection activeCell="J31" sqref="J31"/>
    </sheetView>
  </sheetViews>
  <sheetFormatPr defaultRowHeight="14.25"/>
  <cols>
    <col min="1" max="3" width="10.125" style="2" customWidth="1"/>
    <col min="4" max="4" width="10.125" style="3" customWidth="1"/>
    <col min="5" max="6" width="10.125" style="2" customWidth="1"/>
    <col min="7" max="7" width="10.125" style="3" customWidth="1"/>
    <col min="8" max="9" width="10.125" style="2" customWidth="1"/>
    <col min="10" max="10" width="10.125" style="3" customWidth="1"/>
    <col min="11" max="12" width="10.125" style="2" customWidth="1"/>
    <col min="13" max="13" width="10.125" style="3" customWidth="1"/>
    <col min="14" max="16" width="9.625" style="2" customWidth="1"/>
    <col min="17" max="17" width="9.625" style="3" customWidth="1"/>
    <col min="18" max="19" width="9.625" style="2" customWidth="1"/>
    <col min="20" max="20" width="9.625" style="3" customWidth="1"/>
    <col min="21" max="22" width="9.625" style="2" customWidth="1"/>
    <col min="23" max="23" width="9.625" style="4" customWidth="1"/>
    <col min="24" max="27" width="9.625" style="2" customWidth="1"/>
    <col min="28" max="16384" width="9" style="2"/>
  </cols>
  <sheetData>
    <row r="1" spans="1:256" ht="26.25" customHeight="1">
      <c r="A1" s="20" t="s">
        <v>33</v>
      </c>
    </row>
    <row r="2" spans="1:256" ht="42.95" customHeight="1">
      <c r="A2" s="27" t="s">
        <v>31</v>
      </c>
      <c r="B2" s="27"/>
      <c r="C2" s="27"/>
      <c r="D2" s="28"/>
      <c r="E2" s="27"/>
      <c r="F2" s="27"/>
      <c r="G2" s="28"/>
      <c r="H2" s="27"/>
      <c r="I2" s="27"/>
      <c r="J2" s="28"/>
      <c r="K2" s="27"/>
      <c r="L2" s="27"/>
      <c r="M2" s="28"/>
      <c r="N2" s="29" t="s">
        <v>32</v>
      </c>
      <c r="O2" s="29"/>
      <c r="P2" s="29"/>
      <c r="Q2" s="30"/>
      <c r="R2" s="29"/>
      <c r="S2" s="29"/>
      <c r="T2" s="30"/>
      <c r="U2" s="29"/>
      <c r="V2" s="29"/>
      <c r="W2" s="31"/>
      <c r="X2" s="29"/>
      <c r="Y2" s="29"/>
      <c r="Z2" s="29"/>
      <c r="AA2" s="29"/>
      <c r="AD2" s="2" t="s">
        <v>0</v>
      </c>
    </row>
    <row r="3" spans="1:256" ht="24" customHeight="1">
      <c r="K3" s="26" t="s">
        <v>1</v>
      </c>
      <c r="L3" s="26"/>
      <c r="M3" s="26"/>
      <c r="Y3" s="2" t="s">
        <v>1</v>
      </c>
    </row>
    <row r="4" spans="1:256" ht="24.95" customHeight="1">
      <c r="A4" s="21" t="s">
        <v>2</v>
      </c>
      <c r="B4" s="32" t="s">
        <v>3</v>
      </c>
      <c r="C4" s="32"/>
      <c r="D4" s="33"/>
      <c r="E4" s="32" t="s">
        <v>4</v>
      </c>
      <c r="F4" s="32"/>
      <c r="G4" s="33"/>
      <c r="H4" s="32" t="s">
        <v>5</v>
      </c>
      <c r="I4" s="32"/>
      <c r="J4" s="33"/>
      <c r="K4" s="32" t="s">
        <v>6</v>
      </c>
      <c r="L4" s="32"/>
      <c r="M4" s="33"/>
      <c r="N4" s="24" t="s">
        <v>7</v>
      </c>
      <c r="O4" s="32" t="s">
        <v>8</v>
      </c>
      <c r="P4" s="32"/>
      <c r="Q4" s="33"/>
      <c r="R4" s="32" t="s">
        <v>9</v>
      </c>
      <c r="S4" s="32"/>
      <c r="T4" s="33"/>
      <c r="U4" s="23" t="s">
        <v>10</v>
      </c>
      <c r="V4" s="22" t="s">
        <v>11</v>
      </c>
      <c r="W4" s="25" t="s">
        <v>12</v>
      </c>
      <c r="X4" s="22" t="s">
        <v>13</v>
      </c>
      <c r="Y4" s="22" t="s">
        <v>14</v>
      </c>
      <c r="Z4" s="23" t="s">
        <v>15</v>
      </c>
      <c r="AA4" s="23" t="s">
        <v>16</v>
      </c>
    </row>
    <row r="5" spans="1:256" ht="24.95" customHeight="1">
      <c r="A5" s="21"/>
      <c r="B5" s="5" t="s">
        <v>17</v>
      </c>
      <c r="C5" s="5" t="s">
        <v>18</v>
      </c>
      <c r="D5" s="6" t="s">
        <v>19</v>
      </c>
      <c r="E5" s="5" t="s">
        <v>17</v>
      </c>
      <c r="F5" s="5" t="s">
        <v>18</v>
      </c>
      <c r="G5" s="6" t="s">
        <v>19</v>
      </c>
      <c r="H5" s="5" t="s">
        <v>17</v>
      </c>
      <c r="I5" s="5" t="s">
        <v>18</v>
      </c>
      <c r="J5" s="6" t="s">
        <v>19</v>
      </c>
      <c r="K5" s="5" t="s">
        <v>17</v>
      </c>
      <c r="L5" s="5" t="s">
        <v>18</v>
      </c>
      <c r="M5" s="6" t="s">
        <v>19</v>
      </c>
      <c r="N5" s="24"/>
      <c r="O5" s="5" t="s">
        <v>17</v>
      </c>
      <c r="P5" s="5" t="s">
        <v>18</v>
      </c>
      <c r="Q5" s="6" t="s">
        <v>19</v>
      </c>
      <c r="R5" s="5" t="s">
        <v>17</v>
      </c>
      <c r="S5" s="5" t="s">
        <v>18</v>
      </c>
      <c r="T5" s="6" t="s">
        <v>19</v>
      </c>
      <c r="U5" s="23"/>
      <c r="V5" s="22"/>
      <c r="W5" s="25"/>
      <c r="X5" s="22"/>
      <c r="Y5" s="22"/>
      <c r="Z5" s="23"/>
      <c r="AA5" s="23"/>
    </row>
    <row r="6" spans="1:256" ht="24" customHeight="1">
      <c r="A6" s="15" t="s">
        <v>20</v>
      </c>
      <c r="B6" s="7">
        <v>15.6</v>
      </c>
      <c r="C6" s="10">
        <v>212</v>
      </c>
      <c r="D6" s="10">
        <v>33000</v>
      </c>
      <c r="E6" s="7">
        <v>1.4</v>
      </c>
      <c r="F6" s="10">
        <v>193</v>
      </c>
      <c r="G6" s="10">
        <v>2700</v>
      </c>
      <c r="H6" s="16">
        <v>7.1</v>
      </c>
      <c r="I6" s="10">
        <v>203</v>
      </c>
      <c r="J6" s="10">
        <v>14400</v>
      </c>
      <c r="K6" s="7">
        <v>0.9</v>
      </c>
      <c r="L6" s="10">
        <v>211</v>
      </c>
      <c r="M6" s="10">
        <v>1900</v>
      </c>
      <c r="N6" s="15" t="s">
        <v>20</v>
      </c>
      <c r="O6" s="9">
        <v>6.2</v>
      </c>
      <c r="P6" s="9">
        <v>226</v>
      </c>
      <c r="Q6" s="10">
        <v>14000</v>
      </c>
      <c r="R6" s="7">
        <v>5.3</v>
      </c>
      <c r="S6" s="9">
        <v>243</v>
      </c>
      <c r="T6" s="10">
        <v>12900</v>
      </c>
      <c r="U6" s="17">
        <v>2.4</v>
      </c>
      <c r="V6" s="11">
        <v>2</v>
      </c>
      <c r="W6" s="12">
        <v>14.5</v>
      </c>
      <c r="X6" s="11">
        <v>6.2</v>
      </c>
      <c r="Y6" s="11">
        <v>6.6</v>
      </c>
      <c r="Z6" s="6">
        <v>14</v>
      </c>
      <c r="AA6" s="11">
        <v>5</v>
      </c>
    </row>
    <row r="7" spans="1:256" s="1" customFormat="1" ht="24" customHeight="1">
      <c r="A7" s="15" t="s">
        <v>21</v>
      </c>
      <c r="B7" s="5">
        <f t="shared" ref="B7:B16" si="0">E7+H7+K7+O7</f>
        <v>1.55</v>
      </c>
      <c r="C7" s="18">
        <f t="shared" ref="C7:C16" si="1">(D7/B7)/10</f>
        <v>242.29032258064518</v>
      </c>
      <c r="D7" s="6">
        <f t="shared" ref="D7:D16" si="2">G7+J7+M7+Q7</f>
        <v>3755.5</v>
      </c>
      <c r="E7" s="5">
        <v>0.08</v>
      </c>
      <c r="F7" s="18">
        <v>199</v>
      </c>
      <c r="G7" s="6">
        <f t="shared" ref="G7:G16" si="3">(E7*F7)*10</f>
        <v>159.19999999999999</v>
      </c>
      <c r="H7" s="8">
        <v>0.65</v>
      </c>
      <c r="I7" s="18">
        <v>215</v>
      </c>
      <c r="J7" s="6">
        <f t="shared" ref="J7:J16" si="4">H7*I7*10</f>
        <v>1397.5</v>
      </c>
      <c r="K7" s="5">
        <v>0.15</v>
      </c>
      <c r="L7" s="18">
        <v>242</v>
      </c>
      <c r="M7" s="6">
        <f t="shared" ref="M7:M16" si="5">K7*L7*10</f>
        <v>363</v>
      </c>
      <c r="N7" s="15" t="s">
        <v>21</v>
      </c>
      <c r="O7" s="9">
        <v>0.67</v>
      </c>
      <c r="P7" s="9">
        <v>274</v>
      </c>
      <c r="Q7" s="10">
        <f t="shared" ref="Q7:Q16" si="6">O7*P7*10</f>
        <v>1835.8000000000002</v>
      </c>
      <c r="R7" s="7">
        <v>0.6</v>
      </c>
      <c r="S7" s="9">
        <v>299</v>
      </c>
      <c r="T7" s="13">
        <f t="shared" ref="T7:T16" si="7">R7*S7*10</f>
        <v>1794</v>
      </c>
      <c r="U7" s="19">
        <v>0.1</v>
      </c>
      <c r="V7" s="11"/>
      <c r="W7" s="12">
        <f t="shared" ref="W7:W16" si="8">B7*0.93</f>
        <v>1.4415000000000002</v>
      </c>
      <c r="X7" s="14">
        <v>0.6</v>
      </c>
      <c r="Y7" s="14">
        <v>0.61</v>
      </c>
      <c r="Z7" s="8">
        <v>1.3</v>
      </c>
      <c r="AA7" s="11">
        <v>0.3</v>
      </c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256" ht="24" customHeight="1">
      <c r="A8" s="15" t="s">
        <v>25</v>
      </c>
      <c r="B8" s="5">
        <f>E8+H8+K8+O8</f>
        <v>1.25</v>
      </c>
      <c r="C8" s="18">
        <f>(D8/B8)/10</f>
        <v>191.65600000000001</v>
      </c>
      <c r="D8" s="6">
        <f>G8+J8+M8+Q8</f>
        <v>2395.6999999999998</v>
      </c>
      <c r="E8" s="7">
        <v>0.15</v>
      </c>
      <c r="F8" s="10">
        <v>194</v>
      </c>
      <c r="G8" s="6">
        <f>(E8*F8)*10</f>
        <v>291</v>
      </c>
      <c r="H8" s="8">
        <v>0.56000000000000005</v>
      </c>
      <c r="I8" s="10">
        <v>197</v>
      </c>
      <c r="J8" s="6">
        <f>H8*I8*10</f>
        <v>1103.2</v>
      </c>
      <c r="K8" s="7">
        <v>0.05</v>
      </c>
      <c r="L8" s="10">
        <v>190</v>
      </c>
      <c r="M8" s="6">
        <f>K8*L8*10</f>
        <v>95</v>
      </c>
      <c r="N8" s="15" t="s">
        <v>25</v>
      </c>
      <c r="O8" s="9">
        <v>0.49</v>
      </c>
      <c r="P8" s="9">
        <v>185</v>
      </c>
      <c r="Q8" s="10">
        <f>O8*P8*10</f>
        <v>906.49999999999989</v>
      </c>
      <c r="R8" s="7">
        <v>0.4</v>
      </c>
      <c r="S8" s="9">
        <v>193</v>
      </c>
      <c r="T8" s="13">
        <f>R8*S8*10</f>
        <v>772</v>
      </c>
      <c r="U8" s="17">
        <v>0.08</v>
      </c>
      <c r="V8" s="11"/>
      <c r="W8" s="12">
        <f>B8*0.93</f>
        <v>1.1625000000000001</v>
      </c>
      <c r="X8" s="14">
        <v>0.4</v>
      </c>
      <c r="Y8" s="14">
        <v>0.4</v>
      </c>
      <c r="Z8" s="8">
        <v>1.1000000000000001</v>
      </c>
      <c r="AA8" s="11">
        <v>0.6</v>
      </c>
    </row>
    <row r="9" spans="1:256" ht="24" customHeight="1">
      <c r="A9" s="15" t="s">
        <v>22</v>
      </c>
      <c r="B9" s="5">
        <f t="shared" si="0"/>
        <v>2.3600000000000003</v>
      </c>
      <c r="C9" s="18">
        <f t="shared" si="1"/>
        <v>233.69067796610165</v>
      </c>
      <c r="D9" s="6">
        <f t="shared" si="2"/>
        <v>5515.1</v>
      </c>
      <c r="E9" s="7">
        <v>0.1</v>
      </c>
      <c r="F9" s="10">
        <v>199</v>
      </c>
      <c r="G9" s="6">
        <f t="shared" si="3"/>
        <v>199.00000000000003</v>
      </c>
      <c r="H9" s="8">
        <v>1.35</v>
      </c>
      <c r="I9" s="10">
        <v>213</v>
      </c>
      <c r="J9" s="6">
        <f t="shared" si="4"/>
        <v>2875.5</v>
      </c>
      <c r="K9" s="7">
        <v>0.12</v>
      </c>
      <c r="L9" s="10">
        <v>230</v>
      </c>
      <c r="M9" s="6">
        <f t="shared" si="5"/>
        <v>276</v>
      </c>
      <c r="N9" s="15" t="s">
        <v>22</v>
      </c>
      <c r="O9" s="9">
        <v>0.79</v>
      </c>
      <c r="P9" s="9">
        <v>274</v>
      </c>
      <c r="Q9" s="10">
        <f t="shared" si="6"/>
        <v>2164.6</v>
      </c>
      <c r="R9" s="7">
        <v>0.7</v>
      </c>
      <c r="S9" s="9">
        <v>298</v>
      </c>
      <c r="T9" s="13">
        <f t="shared" si="7"/>
        <v>2086</v>
      </c>
      <c r="U9" s="17">
        <v>1.8</v>
      </c>
      <c r="V9" s="11">
        <v>2</v>
      </c>
      <c r="W9" s="12">
        <f t="shared" si="8"/>
        <v>2.1948000000000003</v>
      </c>
      <c r="X9" s="14">
        <v>0.8</v>
      </c>
      <c r="Y9" s="14">
        <v>1.2</v>
      </c>
      <c r="Z9" s="8">
        <v>2.2000000000000002</v>
      </c>
      <c r="AA9" s="11">
        <v>0.3</v>
      </c>
    </row>
    <row r="10" spans="1:256" ht="24" customHeight="1">
      <c r="A10" s="15" t="s">
        <v>23</v>
      </c>
      <c r="B10" s="5">
        <f t="shared" si="0"/>
        <v>2.2600000000000002</v>
      </c>
      <c r="C10" s="18">
        <f t="shared" si="1"/>
        <v>231.72123893805306</v>
      </c>
      <c r="D10" s="6">
        <f t="shared" si="2"/>
        <v>5236.8999999999996</v>
      </c>
      <c r="E10" s="7">
        <v>0.09</v>
      </c>
      <c r="F10" s="10">
        <v>193</v>
      </c>
      <c r="G10" s="6">
        <f t="shared" si="3"/>
        <v>173.70000000000002</v>
      </c>
      <c r="H10" s="8">
        <v>1.32</v>
      </c>
      <c r="I10" s="10">
        <v>211</v>
      </c>
      <c r="J10" s="6">
        <f t="shared" si="4"/>
        <v>2785.2000000000003</v>
      </c>
      <c r="K10" s="7">
        <v>0.1</v>
      </c>
      <c r="L10" s="10">
        <v>238</v>
      </c>
      <c r="M10" s="6">
        <f t="shared" si="5"/>
        <v>238</v>
      </c>
      <c r="N10" s="15" t="s">
        <v>23</v>
      </c>
      <c r="O10" s="9">
        <v>0.75</v>
      </c>
      <c r="P10" s="9">
        <v>272</v>
      </c>
      <c r="Q10" s="10">
        <f t="shared" si="6"/>
        <v>2040</v>
      </c>
      <c r="R10" s="7">
        <v>0.65</v>
      </c>
      <c r="S10" s="9">
        <v>298</v>
      </c>
      <c r="T10" s="13">
        <f t="shared" si="7"/>
        <v>1937.0000000000002</v>
      </c>
      <c r="U10" s="17">
        <v>0.15</v>
      </c>
      <c r="V10" s="11"/>
      <c r="W10" s="12">
        <f t="shared" si="8"/>
        <v>2.1018000000000003</v>
      </c>
      <c r="X10" s="14">
        <v>0.7</v>
      </c>
      <c r="Y10" s="14">
        <v>0.7</v>
      </c>
      <c r="Z10" s="8">
        <v>1.8</v>
      </c>
      <c r="AA10" s="11">
        <v>0.3</v>
      </c>
    </row>
    <row r="11" spans="1:256" ht="24" customHeight="1">
      <c r="A11" s="15" t="s">
        <v>24</v>
      </c>
      <c r="B11" s="5">
        <f t="shared" si="0"/>
        <v>1.7</v>
      </c>
      <c r="C11" s="18">
        <f t="shared" si="1"/>
        <v>237.21176470588233</v>
      </c>
      <c r="D11" s="6">
        <f t="shared" si="2"/>
        <v>4032.6</v>
      </c>
      <c r="E11" s="7">
        <v>0.14000000000000001</v>
      </c>
      <c r="F11" s="10">
        <v>195</v>
      </c>
      <c r="G11" s="6">
        <f t="shared" si="3"/>
        <v>273.00000000000006</v>
      </c>
      <c r="H11" s="8">
        <v>0.72</v>
      </c>
      <c r="I11" s="10">
        <v>210</v>
      </c>
      <c r="J11" s="6">
        <f t="shared" si="4"/>
        <v>1512</v>
      </c>
      <c r="K11" s="7">
        <v>0.1</v>
      </c>
      <c r="L11" s="10">
        <v>220</v>
      </c>
      <c r="M11" s="6">
        <f t="shared" si="5"/>
        <v>220</v>
      </c>
      <c r="N11" s="15" t="s">
        <v>24</v>
      </c>
      <c r="O11" s="9">
        <v>0.74</v>
      </c>
      <c r="P11" s="9">
        <v>274</v>
      </c>
      <c r="Q11" s="10">
        <f t="shared" si="6"/>
        <v>2027.6</v>
      </c>
      <c r="R11" s="7">
        <v>0.65</v>
      </c>
      <c r="S11" s="9">
        <v>297</v>
      </c>
      <c r="T11" s="13">
        <f t="shared" si="7"/>
        <v>1930.5</v>
      </c>
      <c r="U11" s="17">
        <v>0.15</v>
      </c>
      <c r="V11" s="11"/>
      <c r="W11" s="12">
        <f t="shared" si="8"/>
        <v>1.581</v>
      </c>
      <c r="X11" s="14">
        <v>0.6</v>
      </c>
      <c r="Y11" s="14">
        <v>0.6</v>
      </c>
      <c r="Z11" s="8">
        <v>1.8</v>
      </c>
      <c r="AA11" s="11">
        <v>0.3</v>
      </c>
    </row>
    <row r="12" spans="1:256" ht="24" customHeight="1">
      <c r="A12" s="15" t="s">
        <v>27</v>
      </c>
      <c r="B12" s="5">
        <f>E12+H12+K12+O12</f>
        <v>1.01</v>
      </c>
      <c r="C12" s="18">
        <f>(D12/B12)/10</f>
        <v>185.38613861386139</v>
      </c>
      <c r="D12" s="6">
        <f>G12+J12+M12+Q12</f>
        <v>1872.4</v>
      </c>
      <c r="E12" s="7">
        <v>0.13</v>
      </c>
      <c r="F12" s="10">
        <v>192</v>
      </c>
      <c r="G12" s="6">
        <f>(E12*F12)*10</f>
        <v>249.60000000000002</v>
      </c>
      <c r="H12" s="8">
        <v>0.26</v>
      </c>
      <c r="I12" s="10">
        <v>189</v>
      </c>
      <c r="J12" s="6">
        <f>H12*I12*10</f>
        <v>491.4</v>
      </c>
      <c r="K12" s="7">
        <v>0.06</v>
      </c>
      <c r="L12" s="10">
        <v>187</v>
      </c>
      <c r="M12" s="6">
        <f>K12*L12*10</f>
        <v>112.19999999999999</v>
      </c>
      <c r="N12" s="15" t="s">
        <v>27</v>
      </c>
      <c r="O12" s="9">
        <v>0.56000000000000005</v>
      </c>
      <c r="P12" s="9">
        <v>182</v>
      </c>
      <c r="Q12" s="10">
        <f>O12*P12*10</f>
        <v>1019.2000000000002</v>
      </c>
      <c r="R12" s="7">
        <v>0.5</v>
      </c>
      <c r="S12" s="9">
        <v>190</v>
      </c>
      <c r="T12" s="13">
        <f>R12*S12*10</f>
        <v>950</v>
      </c>
      <c r="U12" s="17">
        <v>0.02</v>
      </c>
      <c r="V12" s="11"/>
      <c r="W12" s="12">
        <f>B12*0.93</f>
        <v>0.93930000000000002</v>
      </c>
      <c r="X12" s="14">
        <v>0.4</v>
      </c>
      <c r="Y12" s="14">
        <v>0.5</v>
      </c>
      <c r="Z12" s="8">
        <v>1</v>
      </c>
      <c r="AA12" s="11">
        <v>0.6</v>
      </c>
    </row>
    <row r="13" spans="1:256" ht="24" customHeight="1">
      <c r="A13" s="15" t="s">
        <v>26</v>
      </c>
      <c r="B13" s="5">
        <f t="shared" si="0"/>
        <v>1.2799999999999998</v>
      </c>
      <c r="C13" s="18">
        <f t="shared" si="1"/>
        <v>188.14062500000006</v>
      </c>
      <c r="D13" s="6">
        <f t="shared" si="2"/>
        <v>2408.2000000000003</v>
      </c>
      <c r="E13" s="7">
        <v>0.16</v>
      </c>
      <c r="F13" s="10">
        <v>193</v>
      </c>
      <c r="G13" s="6">
        <f t="shared" si="3"/>
        <v>308.8</v>
      </c>
      <c r="H13" s="8">
        <v>0.45</v>
      </c>
      <c r="I13" s="10">
        <v>193</v>
      </c>
      <c r="J13" s="6">
        <f t="shared" si="4"/>
        <v>868.50000000000011</v>
      </c>
      <c r="K13" s="7">
        <v>0.08</v>
      </c>
      <c r="L13" s="10">
        <v>189</v>
      </c>
      <c r="M13" s="6">
        <f t="shared" si="5"/>
        <v>151.20000000000002</v>
      </c>
      <c r="N13" s="15" t="s">
        <v>26</v>
      </c>
      <c r="O13" s="9">
        <v>0.59</v>
      </c>
      <c r="P13" s="9">
        <v>183</v>
      </c>
      <c r="Q13" s="10">
        <f t="shared" si="6"/>
        <v>1079.7</v>
      </c>
      <c r="R13" s="7">
        <v>0.5</v>
      </c>
      <c r="S13" s="9">
        <v>192</v>
      </c>
      <c r="T13" s="13">
        <f t="shared" si="7"/>
        <v>960</v>
      </c>
      <c r="U13" s="17">
        <v>0</v>
      </c>
      <c r="V13" s="11"/>
      <c r="W13" s="12">
        <f t="shared" si="8"/>
        <v>1.1903999999999999</v>
      </c>
      <c r="X13" s="14">
        <v>0.9</v>
      </c>
      <c r="Y13" s="14">
        <v>0.8</v>
      </c>
      <c r="Z13" s="8">
        <v>1.1000000000000001</v>
      </c>
      <c r="AA13" s="11">
        <v>0.6</v>
      </c>
    </row>
    <row r="14" spans="1:256" ht="24" customHeight="1">
      <c r="A14" s="15" t="s">
        <v>28</v>
      </c>
      <c r="B14" s="5">
        <f t="shared" si="0"/>
        <v>1.76</v>
      </c>
      <c r="C14" s="18">
        <f t="shared" si="1"/>
        <v>186.83522727272728</v>
      </c>
      <c r="D14" s="6">
        <f t="shared" si="2"/>
        <v>3288.3</v>
      </c>
      <c r="E14" s="7">
        <v>0.19</v>
      </c>
      <c r="F14" s="10">
        <v>192</v>
      </c>
      <c r="G14" s="6">
        <f t="shared" si="3"/>
        <v>364.80000000000007</v>
      </c>
      <c r="H14" s="8">
        <v>0.8</v>
      </c>
      <c r="I14" s="10">
        <v>189</v>
      </c>
      <c r="J14" s="6">
        <f t="shared" si="4"/>
        <v>1512.0000000000002</v>
      </c>
      <c r="K14" s="7">
        <v>0.08</v>
      </c>
      <c r="L14" s="10">
        <v>186</v>
      </c>
      <c r="M14" s="6">
        <f t="shared" si="5"/>
        <v>148.80000000000001</v>
      </c>
      <c r="N14" s="15" t="s">
        <v>28</v>
      </c>
      <c r="O14" s="9">
        <v>0.69</v>
      </c>
      <c r="P14" s="9">
        <v>183</v>
      </c>
      <c r="Q14" s="10">
        <f t="shared" si="6"/>
        <v>1262.7</v>
      </c>
      <c r="R14" s="7">
        <v>0.6</v>
      </c>
      <c r="S14" s="9">
        <v>191</v>
      </c>
      <c r="T14" s="13">
        <f t="shared" si="7"/>
        <v>1146</v>
      </c>
      <c r="U14" s="17">
        <v>0.1</v>
      </c>
      <c r="V14" s="11"/>
      <c r="W14" s="12">
        <f t="shared" si="8"/>
        <v>1.6368</v>
      </c>
      <c r="X14" s="14">
        <v>0.6</v>
      </c>
      <c r="Y14" s="14">
        <v>0.6</v>
      </c>
      <c r="Z14" s="8">
        <v>1.6</v>
      </c>
      <c r="AA14" s="11">
        <v>0.7</v>
      </c>
    </row>
    <row r="15" spans="1:256" ht="24" customHeight="1">
      <c r="A15" s="15" t="s">
        <v>29</v>
      </c>
      <c r="B15" s="5">
        <f t="shared" si="0"/>
        <v>1.04</v>
      </c>
      <c r="C15" s="18">
        <f t="shared" si="1"/>
        <v>184.89423076923077</v>
      </c>
      <c r="D15" s="6">
        <f t="shared" si="2"/>
        <v>1922.9</v>
      </c>
      <c r="E15" s="7">
        <v>0.16</v>
      </c>
      <c r="F15" s="10">
        <v>189</v>
      </c>
      <c r="G15" s="6">
        <f t="shared" si="3"/>
        <v>302.40000000000003</v>
      </c>
      <c r="H15" s="8">
        <v>0.35</v>
      </c>
      <c r="I15" s="10">
        <v>188</v>
      </c>
      <c r="J15" s="6">
        <f t="shared" si="4"/>
        <v>658</v>
      </c>
      <c r="K15" s="7">
        <v>0.08</v>
      </c>
      <c r="L15" s="10">
        <v>185</v>
      </c>
      <c r="M15" s="6">
        <f t="shared" si="5"/>
        <v>148</v>
      </c>
      <c r="N15" s="15" t="s">
        <v>29</v>
      </c>
      <c r="O15" s="9">
        <v>0.45</v>
      </c>
      <c r="P15" s="9">
        <v>181</v>
      </c>
      <c r="Q15" s="10">
        <f t="shared" si="6"/>
        <v>814.5</v>
      </c>
      <c r="R15" s="7">
        <v>0.34</v>
      </c>
      <c r="S15" s="9">
        <v>190</v>
      </c>
      <c r="T15" s="13">
        <f t="shared" si="7"/>
        <v>646.00000000000011</v>
      </c>
      <c r="U15" s="17">
        <v>0</v>
      </c>
      <c r="V15" s="11"/>
      <c r="W15" s="12">
        <f t="shared" si="8"/>
        <v>0.96720000000000006</v>
      </c>
      <c r="X15" s="14">
        <v>0.6</v>
      </c>
      <c r="Y15" s="14">
        <v>0.6</v>
      </c>
      <c r="Z15" s="8">
        <v>1</v>
      </c>
      <c r="AA15" s="11">
        <v>0.6</v>
      </c>
    </row>
    <row r="16" spans="1:256" ht="24" customHeight="1">
      <c r="A16" s="15" t="s">
        <v>30</v>
      </c>
      <c r="B16" s="5">
        <f t="shared" si="0"/>
        <v>1.3900000000000001</v>
      </c>
      <c r="C16" s="18">
        <f t="shared" si="1"/>
        <v>185.14388489208631</v>
      </c>
      <c r="D16" s="6">
        <f t="shared" si="2"/>
        <v>2573.5</v>
      </c>
      <c r="E16" s="7">
        <v>0.2</v>
      </c>
      <c r="F16" s="10">
        <v>189</v>
      </c>
      <c r="G16" s="6">
        <f t="shared" si="3"/>
        <v>378.00000000000006</v>
      </c>
      <c r="H16" s="8">
        <v>0.64</v>
      </c>
      <c r="I16" s="10">
        <v>187</v>
      </c>
      <c r="J16" s="6">
        <f t="shared" si="4"/>
        <v>1196.8000000000002</v>
      </c>
      <c r="K16" s="7">
        <v>0.08</v>
      </c>
      <c r="L16" s="10">
        <v>185</v>
      </c>
      <c r="M16" s="6">
        <f t="shared" si="5"/>
        <v>148</v>
      </c>
      <c r="N16" s="15" t="s">
        <v>30</v>
      </c>
      <c r="O16" s="9">
        <v>0.47</v>
      </c>
      <c r="P16" s="9">
        <v>181</v>
      </c>
      <c r="Q16" s="10">
        <f t="shared" si="6"/>
        <v>850.69999999999993</v>
      </c>
      <c r="R16" s="7">
        <v>0.36</v>
      </c>
      <c r="S16" s="9">
        <v>189</v>
      </c>
      <c r="T16" s="13">
        <f t="shared" si="7"/>
        <v>680.39999999999986</v>
      </c>
      <c r="U16" s="17">
        <v>0</v>
      </c>
      <c r="V16" s="11"/>
      <c r="W16" s="12">
        <f t="shared" si="8"/>
        <v>1.2927000000000002</v>
      </c>
      <c r="X16" s="14">
        <v>0.6</v>
      </c>
      <c r="Y16" s="14">
        <v>0.59</v>
      </c>
      <c r="Z16" s="8">
        <v>1.1000000000000001</v>
      </c>
      <c r="AA16" s="11">
        <v>0.7</v>
      </c>
    </row>
  </sheetData>
  <mergeCells count="18">
    <mergeCell ref="K3:M3"/>
    <mergeCell ref="AA4:AA5"/>
    <mergeCell ref="A2:M2"/>
    <mergeCell ref="N2:AA2"/>
    <mergeCell ref="B4:D4"/>
    <mergeCell ref="E4:G4"/>
    <mergeCell ref="H4:J4"/>
    <mergeCell ref="K4:M4"/>
    <mergeCell ref="O4:Q4"/>
    <mergeCell ref="R4:T4"/>
    <mergeCell ref="A4:A5"/>
    <mergeCell ref="X4:X5"/>
    <mergeCell ref="Y4:Y5"/>
    <mergeCell ref="Z4:Z5"/>
    <mergeCell ref="N4:N5"/>
    <mergeCell ref="U4:U5"/>
    <mergeCell ref="V4:V5"/>
    <mergeCell ref="W4:W5"/>
  </mergeCells>
  <phoneticPr fontId="6" type="noConversion"/>
  <pageMargins left="0.55000000000000004" right="0.55000000000000004" top="0.97916666666666696" bottom="0.97916666666666696" header="0.50902777777777797" footer="0.50902777777777797"/>
  <pageSetup paperSize="9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2022年计划表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Administrator</cp:lastModifiedBy>
  <cp:lastPrinted>2021-12-22T08:39:40Z</cp:lastPrinted>
  <dcterms:created xsi:type="dcterms:W3CDTF">2006-09-13T11:21:00Z</dcterms:created>
  <dcterms:modified xsi:type="dcterms:W3CDTF">2021-12-22T08:40:08Z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